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charts/chart2.xml" ContentType="application/vnd.openxmlformats-officedocument.drawingml.char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styles.xml" ContentType="application/vnd.openxmlformats-officedocument.spreadsheetml.styles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195" windowHeight="12585"/>
  </bookViews>
  <sheets>
    <sheet name="Housing Trajectory" sheetId="1" r:id="rId1"/>
    <sheet name="Sheet2" sheetId="2" state="hidden" r:id="rId2"/>
    <sheet name="Household Size" sheetId="3" r:id="rId3"/>
  </sheets>
  <calcPr calcId="144525"/>
</workbook>
</file>

<file path=xl/calcChain.xml><?xml version="1.0" encoding="utf-8"?>
<calcChain xmlns="http://schemas.openxmlformats.org/spreadsheetml/2006/main">
  <c r="C19" i="1" l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B19" i="1"/>
  <c r="B6" i="1"/>
  <c r="C15" i="1" l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B15" i="1"/>
  <c r="B17" i="1" s="1"/>
  <c r="C17" i="1" s="1"/>
  <c r="D17" i="1" s="1"/>
  <c r="E17" i="1" s="1"/>
  <c r="F17" i="1" s="1"/>
  <c r="G17" i="1" s="1"/>
  <c r="H17" i="1" s="1"/>
  <c r="I17" i="1" s="1"/>
  <c r="J17" i="1" s="1"/>
  <c r="K17" i="1" s="1"/>
  <c r="L17" i="1" s="1"/>
  <c r="M17" i="1" s="1"/>
  <c r="N17" i="1" s="1"/>
  <c r="O17" i="1" s="1"/>
  <c r="P17" i="1" s="1"/>
  <c r="Q17" i="1" s="1"/>
  <c r="B14" i="1"/>
  <c r="B18" i="1" s="1"/>
  <c r="C18" i="1" s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B12" i="1"/>
  <c r="D18" i="1" l="1"/>
  <c r="E18" i="1" s="1"/>
  <c r="F18" i="1" s="1"/>
  <c r="G18" i="1" s="1"/>
  <c r="H18" i="1" s="1"/>
  <c r="I18" i="1" s="1"/>
  <c r="J18" i="1" s="1"/>
  <c r="K18" i="1" s="1"/>
  <c r="L18" i="1" s="1"/>
  <c r="M18" i="1" s="1"/>
  <c r="N18" i="1" s="1"/>
  <c r="O18" i="1" s="1"/>
  <c r="P18" i="1" s="1"/>
  <c r="Q18" i="1" s="1"/>
</calcChain>
</file>

<file path=xl/comments1.xml><?xml version="1.0" encoding="utf-8"?>
<comments xmlns="http://schemas.openxmlformats.org/spreadsheetml/2006/main">
  <authors>
    <author>Support</author>
  </authors>
  <commentList>
    <comment ref="A4" authorId="0">
      <text>
        <r>
          <rPr>
            <b/>
            <sz val="9"/>
            <color indexed="81"/>
            <rFont val="Tahoma"/>
            <charset val="1"/>
          </rPr>
          <t>Support:</t>
        </r>
        <r>
          <rPr>
            <sz val="9"/>
            <color indexed="81"/>
            <rFont val="Tahoma"/>
            <charset val="1"/>
          </rPr>
          <t xml:space="preserve">
from 2013/14 Quarter 4 WasteDataFlow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>Support:</t>
        </r>
        <r>
          <rPr>
            <sz val="9"/>
            <color indexed="81"/>
            <rFont val="Tahoma"/>
            <family val="2"/>
          </rPr>
          <t xml:space="preserve">
From property survey carried out in preparation for service change in Oct 2013</t>
        </r>
      </text>
    </comment>
    <comment ref="A6" authorId="0">
      <text>
        <r>
          <rPr>
            <b/>
            <sz val="9"/>
            <color indexed="81"/>
            <rFont val="Tahoma"/>
            <family val="2"/>
          </rPr>
          <t>Support:</t>
        </r>
        <r>
          <rPr>
            <sz val="9"/>
            <color indexed="81"/>
            <rFont val="Tahoma"/>
            <family val="2"/>
          </rPr>
          <t xml:space="preserve">
Remainder of properties once flats are deducted</t>
        </r>
      </text>
    </comment>
    <comment ref="A8" authorId="0">
      <text>
        <r>
          <rPr>
            <b/>
            <sz val="9"/>
            <color indexed="81"/>
            <rFont val="Tahoma"/>
            <charset val="1"/>
          </rPr>
          <t>Support:</t>
        </r>
        <r>
          <rPr>
            <sz val="9"/>
            <color indexed="81"/>
            <rFont val="Tahoma"/>
            <charset val="1"/>
          </rPr>
          <t xml:space="preserve">
from Nick Lynch email 23 April 2015</t>
        </r>
      </text>
    </comment>
    <comment ref="A10" authorId="0">
      <text>
        <r>
          <rPr>
            <b/>
            <sz val="9"/>
            <color indexed="81"/>
            <rFont val="Tahoma"/>
            <charset val="1"/>
          </rPr>
          <t>Support:</t>
        </r>
        <r>
          <rPr>
            <sz val="9"/>
            <color indexed="81"/>
            <rFont val="Tahoma"/>
            <charset val="1"/>
          </rPr>
          <t xml:space="preserve">
from Nick Lynch email 23 April 2015</t>
        </r>
      </text>
    </comment>
  </commentList>
</comments>
</file>

<file path=xl/comments2.xml><?xml version="1.0" encoding="utf-8"?>
<comments xmlns="http://schemas.openxmlformats.org/spreadsheetml/2006/main">
  <authors>
    <author>Support</author>
  </authors>
  <commentList>
    <comment ref="B1" authorId="0">
      <text>
        <r>
          <rPr>
            <b/>
            <sz val="9"/>
            <color indexed="81"/>
            <rFont val="Tahoma"/>
            <charset val="1"/>
          </rPr>
          <t>Support:</t>
        </r>
        <r>
          <rPr>
            <sz val="9"/>
            <color indexed="81"/>
            <rFont val="Tahoma"/>
            <charset val="1"/>
          </rPr>
          <t xml:space="preserve">
from Chloe Horner, Housing Strategy, email 29 April 2015. From GLA projections 2014</t>
        </r>
      </text>
    </comment>
  </commentList>
</comments>
</file>

<file path=xl/sharedStrings.xml><?xml version="1.0" encoding="utf-8"?>
<sst xmlns="http://schemas.openxmlformats.org/spreadsheetml/2006/main" count="46" uniqueCount="31">
  <si>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</si>
  <si>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</si>
  <si>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</si>
  <si>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</si>
  <si>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</si>
  <si>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</si>
  <si>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</si>
  <si>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</si>
  <si>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</si>
  <si>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2023/24</t>
  </si>
  <si>
    <t>2024/25</t>
  </si>
  <si>
    <t>2025/26</t>
  </si>
  <si>
    <t>2026/27</t>
  </si>
  <si>
    <t>2027/28</t>
  </si>
  <si>
    <t>2028/29</t>
  </si>
  <si>
    <t>2029/30</t>
  </si>
  <si>
    <t>Housing Trajectory</t>
  </si>
  <si>
    <t>Proportion flats (%)</t>
  </si>
  <si>
    <t>Proportion houses (%)</t>
  </si>
  <si>
    <t>Estimated no. of flats in growth</t>
  </si>
  <si>
    <t>Estimated no. of houses in growth</t>
  </si>
  <si>
    <t>Baseline households</t>
  </si>
  <si>
    <t>Estimated no. of flats</t>
  </si>
  <si>
    <t>Estimated no. of houses</t>
  </si>
  <si>
    <t>Projected no. of houses</t>
  </si>
  <si>
    <t>Projected no. of flats</t>
  </si>
  <si>
    <t>Total number of households</t>
  </si>
  <si>
    <t xml:space="preserve"> </t>
  </si>
  <si>
    <t>Year</t>
  </si>
  <si>
    <t>Barnet Household Size</t>
  </si>
  <si>
    <t>Household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</si>
</sst>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7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2" fillId="0" borderId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20" fillId="0" borderId="0"/>
    <xf numFmtId="0" fontId="1" fillId="0" borderId="0"/>
  </cellStyleXfs>
  <cellXfs count="6">
    <xf numFmtId="0" fontId="0" fillId="0" borderId="0" xfId="0"/>
    <xf numFmtId="14" fontId="0" fillId="0" borderId="0" xfId="0" applyNumberFormat="1"/>
    <xf numFmtId="1" fontId="0" fillId="0" borderId="0" xfId="0" applyNumberFormat="1"/>
    <xf numFmtId="0" fontId="23" fillId="0" borderId="0" xfId="0" applyFont="1"/>
    <xf numFmtId="1" fontId="20" fillId="0" borderId="0" xfId="45" applyNumberFormat="1" applyFont="1" applyFill="1" applyBorder="1"/>
    <xf numFmtId="164" fontId="20" fillId="0" borderId="0" xfId="45" applyNumberFormat="1" applyFont="1" applyFill="1" applyBorder="1"/>
  </cellXfs>
  <cellStyles count="47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1"/>
    <cellStyle name="Normal 2 2" xfId="45"/>
    <cellStyle name="Normal 3" xfId="46"/>
    <cellStyle name="Normal 4" xfId="44"/>
    <cellStyle name="Note 2" xfId="38"/>
    <cellStyle name="Output 2" xfId="39"/>
    <cellStyle name="Style 1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Housing Trajectory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771385290265572"/>
          <c:y val="0.12829009287278179"/>
          <c:w val="0.66096834088123746"/>
          <c:h val="0.660059695282168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'Housing Trajectory'!$A$17</c:f>
              <c:strCache>
                <c:ptCount val="1"/>
                <c:pt idx="0">
                  <c:v>Projected no. of houses</c:v>
                </c:pt>
              </c:strCache>
            </c:strRef>
          </c:tx>
          <c:invertIfNegative val="0"/>
          <c:cat>
            <c:strRef>
              <c:f>'Housing Trajectory'!$B$2:$Q$2</c:f>
              <c:strCache>
                <c:ptCount val="1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</c:v>
                </c:pt>
                <c:pt idx="9">
                  <c:v>2023/24</c:v>
                </c:pt>
                <c:pt idx="10">
                  <c:v>2024/25</c:v>
                </c:pt>
                <c:pt idx="11">
                  <c:v>2025/26</c:v>
                </c:pt>
                <c:pt idx="12">
                  <c:v>2026/27</c:v>
                </c:pt>
                <c:pt idx="13">
                  <c:v>2027/28</c:v>
                </c:pt>
                <c:pt idx="14">
                  <c:v>2028/29</c:v>
                </c:pt>
                <c:pt idx="15">
                  <c:v>2029/30</c:v>
                </c:pt>
              </c:strCache>
            </c:strRef>
          </c:cat>
          <c:val>
            <c:numRef>
              <c:f>'Housing Trajectory'!$B$17:$Q$17</c:f>
              <c:numCache>
                <c:formatCode>0</c:formatCode>
                <c:ptCount val="16"/>
                <c:pt idx="0">
                  <c:v>105578.96</c:v>
                </c:pt>
                <c:pt idx="1">
                  <c:v>105816.72</c:v>
                </c:pt>
                <c:pt idx="2">
                  <c:v>106298.8</c:v>
                </c:pt>
                <c:pt idx="3">
                  <c:v>106702.16</c:v>
                </c:pt>
                <c:pt idx="4">
                  <c:v>107206.61</c:v>
                </c:pt>
                <c:pt idx="5">
                  <c:v>107555.81</c:v>
                </c:pt>
                <c:pt idx="6">
                  <c:v>107870.66</c:v>
                </c:pt>
                <c:pt idx="7">
                  <c:v>108178.76000000001</c:v>
                </c:pt>
                <c:pt idx="8">
                  <c:v>108450.92000000001</c:v>
                </c:pt>
                <c:pt idx="9">
                  <c:v>108695.64000000001</c:v>
                </c:pt>
                <c:pt idx="10">
                  <c:v>108971.86000000002</c:v>
                </c:pt>
                <c:pt idx="11">
                  <c:v>109254.80000000002</c:v>
                </c:pt>
                <c:pt idx="12">
                  <c:v>109442.52000000002</c:v>
                </c:pt>
                <c:pt idx="13">
                  <c:v>109613.47000000002</c:v>
                </c:pt>
                <c:pt idx="14">
                  <c:v>109775.45000000001</c:v>
                </c:pt>
                <c:pt idx="15">
                  <c:v>109910.13</c:v>
                </c:pt>
              </c:numCache>
            </c:numRef>
          </c:val>
        </c:ser>
        <c:ser>
          <c:idx val="1"/>
          <c:order val="1"/>
          <c:tx>
            <c:strRef>
              <c:f>'Housing Trajectory'!$A$18</c:f>
              <c:strCache>
                <c:ptCount val="1"/>
                <c:pt idx="0">
                  <c:v>Projected no. of flats</c:v>
                </c:pt>
              </c:strCache>
            </c:strRef>
          </c:tx>
          <c:invertIfNegative val="0"/>
          <c:cat>
            <c:strRef>
              <c:f>'Housing Trajectory'!$B$2:$Q$2</c:f>
              <c:strCache>
                <c:ptCount val="1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</c:v>
                </c:pt>
                <c:pt idx="9">
                  <c:v>2023/24</c:v>
                </c:pt>
                <c:pt idx="10">
                  <c:v>2024/25</c:v>
                </c:pt>
                <c:pt idx="11">
                  <c:v>2025/26</c:v>
                </c:pt>
                <c:pt idx="12">
                  <c:v>2026/27</c:v>
                </c:pt>
                <c:pt idx="13">
                  <c:v>2027/28</c:v>
                </c:pt>
                <c:pt idx="14">
                  <c:v>2028/29</c:v>
                </c:pt>
                <c:pt idx="15">
                  <c:v>2029/30</c:v>
                </c:pt>
              </c:strCache>
            </c:strRef>
          </c:cat>
          <c:val>
            <c:numRef>
              <c:f>'Housing Trajectory'!$B$18:$Q$18</c:f>
              <c:numCache>
                <c:formatCode>0</c:formatCode>
                <c:ptCount val="16"/>
                <c:pt idx="0">
                  <c:v>38177.040000000001</c:v>
                </c:pt>
                <c:pt idx="1">
                  <c:v>39425.279999999999</c:v>
                </c:pt>
                <c:pt idx="2">
                  <c:v>41956.2</c:v>
                </c:pt>
                <c:pt idx="3">
                  <c:v>44073.84</c:v>
                </c:pt>
                <c:pt idx="4">
                  <c:v>46932.39</c:v>
                </c:pt>
                <c:pt idx="5">
                  <c:v>48911.19</c:v>
                </c:pt>
                <c:pt idx="6">
                  <c:v>50695.340000000004</c:v>
                </c:pt>
                <c:pt idx="7">
                  <c:v>52441.240000000005</c:v>
                </c:pt>
                <c:pt idx="8">
                  <c:v>54113.08</c:v>
                </c:pt>
                <c:pt idx="9">
                  <c:v>55616.36</c:v>
                </c:pt>
                <c:pt idx="10">
                  <c:v>57313.14</c:v>
                </c:pt>
                <c:pt idx="11">
                  <c:v>59051.199999999997</c:v>
                </c:pt>
                <c:pt idx="12">
                  <c:v>60307.479999999996</c:v>
                </c:pt>
                <c:pt idx="13">
                  <c:v>61451.53</c:v>
                </c:pt>
                <c:pt idx="14">
                  <c:v>62535.549999999996</c:v>
                </c:pt>
                <c:pt idx="15">
                  <c:v>63436.869999999995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0696448"/>
        <c:axId val="80697984"/>
      </c:barChart>
      <c:catAx>
        <c:axId val="80696448"/>
        <c:scaling>
          <c:orientation val="minMax"/>
        </c:scaling>
        <c:delete val="0"/>
        <c:axPos val="b"/>
        <c:majorTickMark val="out"/>
        <c:minorTickMark val="none"/>
        <c:tickLblPos val="nextTo"/>
        <c:crossAx val="80697984"/>
        <c:crosses val="autoZero"/>
        <c:auto val="1"/>
        <c:lblAlgn val="ctr"/>
        <c:lblOffset val="100"/>
        <c:noMultiLvlLbl val="0"/>
      </c:catAx>
      <c:valAx>
        <c:axId val="80697984"/>
        <c:scaling>
          <c:orientation val="minMax"/>
          <c:max val="18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Households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80696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824978127734028"/>
          <c:y val="0.29128280839895015"/>
          <c:w val="0.15508355205599297"/>
          <c:h val="0.412804753572470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'Household Size'!$B$2</c:f>
              <c:strCache>
                <c:ptCount val="1"/>
                <c:pt idx="0">
                  <c:v>Household Size</c:v>
                </c:pt>
              </c:strCache>
            </c:strRef>
          </c:tx>
          <c:invertIfNegative val="0"/>
          <c:cat>
            <c:numRef>
              <c:f>'Household Size'!$A$3:$A$22</c:f>
              <c:numCache>
                <c:formatCode>0</c:formatCode>
                <c:ptCount val="2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</c:numCache>
            </c:numRef>
          </c:cat>
          <c:val>
            <c:numRef>
              <c:f>'Household Size'!$B$3:$B$22</c:f>
              <c:numCache>
                <c:formatCode>0.000</c:formatCode>
                <c:ptCount val="20"/>
                <c:pt idx="0">
                  <c:v>2.5945468490363988</c:v>
                </c:pt>
                <c:pt idx="1">
                  <c:v>2.5925985655320614</c:v>
                </c:pt>
                <c:pt idx="2">
                  <c:v>2.5852651549168315</c:v>
                </c:pt>
                <c:pt idx="3">
                  <c:v>2.5767180126272815</c:v>
                </c:pt>
                <c:pt idx="4">
                  <c:v>2.5684607034406448</c:v>
                </c:pt>
                <c:pt idx="5">
                  <c:v>2.5601476669301282</c:v>
                </c:pt>
                <c:pt idx="6">
                  <c:v>2.5526133466192187</c:v>
                </c:pt>
                <c:pt idx="7">
                  <c:v>2.5442228263625286</c:v>
                </c:pt>
                <c:pt idx="8">
                  <c:v>2.5356469822572469</c:v>
                </c:pt>
                <c:pt idx="9">
                  <c:v>2.5268656104869534</c:v>
                </c:pt>
                <c:pt idx="10">
                  <c:v>2.5176402542446996</c:v>
                </c:pt>
                <c:pt idx="11">
                  <c:v>2.5091619589691132</c:v>
                </c:pt>
                <c:pt idx="12">
                  <c:v>2.4992734273364028</c:v>
                </c:pt>
                <c:pt idx="13">
                  <c:v>2.4886885983352705</c:v>
                </c:pt>
                <c:pt idx="14">
                  <c:v>2.4776162893871798</c:v>
                </c:pt>
                <c:pt idx="15">
                  <c:v>2.4664191680344429</c:v>
                </c:pt>
                <c:pt idx="16">
                  <c:v>2.4553471197895771</c:v>
                </c:pt>
                <c:pt idx="17">
                  <c:v>2.4444643559981527</c:v>
                </c:pt>
                <c:pt idx="18">
                  <c:v>2.4334591350762511</c:v>
                </c:pt>
                <c:pt idx="19">
                  <c:v>2.4224643286992649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723328"/>
        <c:axId val="82097280"/>
      </c:barChart>
      <c:catAx>
        <c:axId val="8072332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82097280"/>
        <c:crosses val="autoZero"/>
        <c:auto val="1"/>
        <c:lblAlgn val="ctr"/>
        <c:lblOffset val="100"/>
        <c:noMultiLvlLbl val="0"/>
      </c:catAx>
      <c:valAx>
        <c:axId val="82097280"/>
        <c:scaling>
          <c:orientation val="minMax"/>
          <c:max val="2.6"/>
          <c:min val="0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80723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161924</xdr:colOff>
      <xdr:row>19</xdr:row>
      <xdr:rowOff>128587</xdr:rowOff>
    </xdr:from>
    <xdr:to>
      <xdr:col>11</xdr:col>
      <xdr:colOff>38099</xdr:colOff>
      <xdr:row>38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95249</xdr:colOff>
      <xdr:row>11</xdr:row>
      <xdr:rowOff>47625</xdr:rowOff>
    </xdr:from>
    <xdr:to>
      <xdr:col>13</xdr:col>
      <xdr:colOff>180974</xdr:colOff>
      <xdr:row>26</xdr:row>
      <xdr:rowOff>147637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Q19"/>
  <sheetViews>
    <sheetView tabSelected="1" workbookViewId="0">
      <selection activeCell="E42" sqref="E42"/>
    </sheetView>
  </sheetViews>
  <sheetFormatPr defaultRowHeight="15" x14ac:dyDescent="0.25"/>
  <cols>
    <col min="1" max="1" width="27.5703125" style="3" customWidth="1"/>
    <col min="2" max="2" width="10.7109375" bestFit="1" customWidth="1"/>
  </cols>
  <sheetData>
    <row r="2" spans="1:17" x14ac:dyDescent="0.25">
      <c r="A2" s="3" t="s">
        <v>28</v>
      </c>
      <c r="B2" s="1" t="s">
        <v>0</v>
      </c>
      <c r="C2" s="1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14</v>
      </c>
      <c r="Q2" t="s">
        <v>15</v>
      </c>
    </row>
    <row r="3" spans="1:17" x14ac:dyDescent="0.25">
      <c r="B3" s="1"/>
      <c r="C3" s="1"/>
    </row>
    <row r="4" spans="1:17" x14ac:dyDescent="0.25">
      <c r="A4" s="3" t="s">
        <v>21</v>
      </c>
      <c r="B4" s="2">
        <v>142950</v>
      </c>
      <c r="C4" s="2" t="s">
        <v>27</v>
      </c>
      <c r="D4" s="2" t="s">
        <v>27</v>
      </c>
      <c r="E4" s="2" t="s">
        <v>27</v>
      </c>
      <c r="F4" s="2" t="s">
        <v>27</v>
      </c>
      <c r="G4" s="2" t="s">
        <v>27</v>
      </c>
      <c r="H4" s="2" t="s">
        <v>27</v>
      </c>
      <c r="I4" s="2" t="s">
        <v>27</v>
      </c>
      <c r="J4" s="2" t="s">
        <v>27</v>
      </c>
      <c r="K4" s="2" t="s">
        <v>27</v>
      </c>
      <c r="L4" s="2" t="s">
        <v>27</v>
      </c>
      <c r="M4" s="2" t="s">
        <v>27</v>
      </c>
      <c r="N4" s="2" t="s">
        <v>27</v>
      </c>
      <c r="O4" s="2" t="s">
        <v>27</v>
      </c>
      <c r="P4" s="2" t="s">
        <v>27</v>
      </c>
      <c r="Q4" s="2" t="s">
        <v>27</v>
      </c>
    </row>
    <row r="5" spans="1:17" x14ac:dyDescent="0.25">
      <c r="A5" s="3" t="s">
        <v>22</v>
      </c>
      <c r="B5" s="2">
        <v>37500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x14ac:dyDescent="0.25">
      <c r="A6" s="3" t="s">
        <v>23</v>
      </c>
      <c r="B6" s="2">
        <f>SUM(B4-B5)</f>
        <v>105450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8" spans="1:17" x14ac:dyDescent="0.25">
      <c r="A8" s="3" t="s">
        <v>16</v>
      </c>
      <c r="B8">
        <v>806</v>
      </c>
      <c r="C8">
        <v>1486</v>
      </c>
      <c r="D8">
        <v>3013</v>
      </c>
      <c r="E8">
        <v>2521</v>
      </c>
      <c r="F8">
        <v>3363</v>
      </c>
      <c r="G8">
        <v>2328</v>
      </c>
      <c r="H8">
        <v>2099</v>
      </c>
      <c r="I8">
        <v>2054</v>
      </c>
      <c r="J8">
        <v>1944</v>
      </c>
      <c r="K8">
        <v>1748</v>
      </c>
      <c r="L8">
        <v>1973</v>
      </c>
      <c r="M8">
        <v>2021</v>
      </c>
      <c r="N8">
        <v>1444</v>
      </c>
      <c r="O8">
        <v>1315</v>
      </c>
      <c r="P8">
        <v>1246</v>
      </c>
      <c r="Q8">
        <v>1036</v>
      </c>
    </row>
    <row r="10" spans="1:17" x14ac:dyDescent="0.25">
      <c r="A10" s="3" t="s">
        <v>17</v>
      </c>
      <c r="B10">
        <v>84</v>
      </c>
      <c r="C10">
        <v>84</v>
      </c>
      <c r="D10">
        <v>84</v>
      </c>
      <c r="E10">
        <v>84</v>
      </c>
      <c r="F10">
        <v>85</v>
      </c>
      <c r="G10">
        <v>85</v>
      </c>
      <c r="H10">
        <v>85</v>
      </c>
      <c r="I10">
        <v>85</v>
      </c>
      <c r="J10">
        <v>86</v>
      </c>
      <c r="K10">
        <v>86</v>
      </c>
      <c r="L10">
        <v>86</v>
      </c>
      <c r="M10">
        <v>86</v>
      </c>
      <c r="N10">
        <v>87</v>
      </c>
      <c r="O10">
        <v>87</v>
      </c>
      <c r="P10">
        <v>87</v>
      </c>
      <c r="Q10">
        <v>87</v>
      </c>
    </row>
    <row r="11" spans="1:17" x14ac:dyDescent="0.25">
      <c r="A11" s="3" t="s">
        <v>18</v>
      </c>
      <c r="B11">
        <v>16</v>
      </c>
      <c r="C11">
        <v>16</v>
      </c>
      <c r="D11">
        <v>16</v>
      </c>
      <c r="E11">
        <v>16</v>
      </c>
      <c r="F11">
        <v>15</v>
      </c>
      <c r="G11">
        <v>15</v>
      </c>
      <c r="H11">
        <v>15</v>
      </c>
      <c r="I11">
        <v>15</v>
      </c>
      <c r="J11">
        <v>14</v>
      </c>
      <c r="K11">
        <v>14</v>
      </c>
      <c r="L11">
        <v>14</v>
      </c>
      <c r="M11">
        <v>14</v>
      </c>
      <c r="N11">
        <v>13</v>
      </c>
      <c r="O11">
        <v>13</v>
      </c>
      <c r="P11">
        <v>13</v>
      </c>
      <c r="Q11">
        <v>13</v>
      </c>
    </row>
    <row r="12" spans="1:17" x14ac:dyDescent="0.25">
      <c r="B12">
        <f>SUM(B10:B11)</f>
        <v>100</v>
      </c>
      <c r="C12">
        <f t="shared" ref="C12:Q12" si="0">SUM(C10:C11)</f>
        <v>100</v>
      </c>
      <c r="D12">
        <f t="shared" si="0"/>
        <v>100</v>
      </c>
      <c r="E12">
        <f t="shared" si="0"/>
        <v>100</v>
      </c>
      <c r="F12">
        <f t="shared" si="0"/>
        <v>100</v>
      </c>
      <c r="G12">
        <f t="shared" si="0"/>
        <v>100</v>
      </c>
      <c r="H12">
        <f t="shared" si="0"/>
        <v>100</v>
      </c>
      <c r="I12">
        <f t="shared" si="0"/>
        <v>100</v>
      </c>
      <c r="J12">
        <f t="shared" si="0"/>
        <v>100</v>
      </c>
      <c r="K12">
        <f t="shared" si="0"/>
        <v>100</v>
      </c>
      <c r="L12">
        <f t="shared" si="0"/>
        <v>100</v>
      </c>
      <c r="M12">
        <f t="shared" si="0"/>
        <v>100</v>
      </c>
      <c r="N12">
        <f t="shared" si="0"/>
        <v>100</v>
      </c>
      <c r="O12">
        <f t="shared" si="0"/>
        <v>100</v>
      </c>
      <c r="P12">
        <f t="shared" si="0"/>
        <v>100</v>
      </c>
      <c r="Q12">
        <f t="shared" si="0"/>
        <v>100</v>
      </c>
    </row>
    <row r="14" spans="1:17" x14ac:dyDescent="0.25">
      <c r="A14" s="3" t="s">
        <v>19</v>
      </c>
      <c r="B14" s="2">
        <f>SUM(B8*(B10/100))</f>
        <v>677.04</v>
      </c>
      <c r="C14" s="2">
        <f t="shared" ref="C14:Q14" si="1">SUM(C8*(C10/100))</f>
        <v>1248.24</v>
      </c>
      <c r="D14" s="2">
        <f t="shared" si="1"/>
        <v>2530.92</v>
      </c>
      <c r="E14" s="2">
        <f t="shared" si="1"/>
        <v>2117.64</v>
      </c>
      <c r="F14" s="2">
        <f t="shared" si="1"/>
        <v>2858.5499999999997</v>
      </c>
      <c r="G14" s="2">
        <f t="shared" si="1"/>
        <v>1978.8</v>
      </c>
      <c r="H14" s="2">
        <f t="shared" si="1"/>
        <v>1784.1499999999999</v>
      </c>
      <c r="I14" s="2">
        <f t="shared" si="1"/>
        <v>1745.8999999999999</v>
      </c>
      <c r="J14" s="2">
        <f t="shared" si="1"/>
        <v>1671.84</v>
      </c>
      <c r="K14" s="2">
        <f t="shared" si="1"/>
        <v>1503.28</v>
      </c>
      <c r="L14" s="2">
        <f t="shared" si="1"/>
        <v>1696.78</v>
      </c>
      <c r="M14" s="2">
        <f t="shared" si="1"/>
        <v>1738.06</v>
      </c>
      <c r="N14" s="2">
        <f t="shared" si="1"/>
        <v>1256.28</v>
      </c>
      <c r="O14" s="2">
        <f t="shared" si="1"/>
        <v>1144.05</v>
      </c>
      <c r="P14" s="2">
        <f t="shared" si="1"/>
        <v>1084.02</v>
      </c>
      <c r="Q14" s="2">
        <f t="shared" si="1"/>
        <v>901.32</v>
      </c>
    </row>
    <row r="15" spans="1:17" x14ac:dyDescent="0.25">
      <c r="A15" s="3" t="s">
        <v>20</v>
      </c>
      <c r="B15" s="2">
        <f>SUM(B8*(B11/100))</f>
        <v>128.96</v>
      </c>
      <c r="C15" s="2">
        <f t="shared" ref="C15:Q15" si="2">SUM(C8*(C11/100))</f>
        <v>237.76</v>
      </c>
      <c r="D15" s="2">
        <f t="shared" si="2"/>
        <v>482.08</v>
      </c>
      <c r="E15" s="2">
        <f t="shared" si="2"/>
        <v>403.36</v>
      </c>
      <c r="F15" s="2">
        <f t="shared" si="2"/>
        <v>504.45</v>
      </c>
      <c r="G15" s="2">
        <f t="shared" si="2"/>
        <v>349.2</v>
      </c>
      <c r="H15" s="2">
        <f t="shared" si="2"/>
        <v>314.84999999999997</v>
      </c>
      <c r="I15" s="2">
        <f t="shared" si="2"/>
        <v>308.09999999999997</v>
      </c>
      <c r="J15" s="2">
        <f t="shared" si="2"/>
        <v>272.16000000000003</v>
      </c>
      <c r="K15" s="2">
        <f t="shared" si="2"/>
        <v>244.72000000000003</v>
      </c>
      <c r="L15" s="2">
        <f t="shared" si="2"/>
        <v>276.22000000000003</v>
      </c>
      <c r="M15" s="2">
        <f t="shared" si="2"/>
        <v>282.94000000000005</v>
      </c>
      <c r="N15" s="2">
        <f t="shared" si="2"/>
        <v>187.72</v>
      </c>
      <c r="O15" s="2">
        <f t="shared" si="2"/>
        <v>170.95000000000002</v>
      </c>
      <c r="P15" s="2">
        <f t="shared" si="2"/>
        <v>161.98000000000002</v>
      </c>
      <c r="Q15" s="2">
        <f t="shared" si="2"/>
        <v>134.68</v>
      </c>
    </row>
    <row r="16" spans="1:17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x14ac:dyDescent="0.25">
      <c r="A17" s="3" t="s">
        <v>24</v>
      </c>
      <c r="B17" s="2">
        <f>SUM(B6+B15)</f>
        <v>105578.96</v>
      </c>
      <c r="C17" s="2">
        <f>SUM(B17+C15)</f>
        <v>105816.72</v>
      </c>
      <c r="D17" s="2">
        <f t="shared" ref="D17:Q17" si="3">SUM(C17+D15)</f>
        <v>106298.8</v>
      </c>
      <c r="E17" s="2">
        <f t="shared" si="3"/>
        <v>106702.16</v>
      </c>
      <c r="F17" s="2">
        <f t="shared" si="3"/>
        <v>107206.61</v>
      </c>
      <c r="G17" s="2">
        <f t="shared" si="3"/>
        <v>107555.81</v>
      </c>
      <c r="H17" s="2">
        <f t="shared" si="3"/>
        <v>107870.66</v>
      </c>
      <c r="I17" s="2">
        <f t="shared" si="3"/>
        <v>108178.76000000001</v>
      </c>
      <c r="J17" s="2">
        <f t="shared" si="3"/>
        <v>108450.92000000001</v>
      </c>
      <c r="K17" s="2">
        <f t="shared" si="3"/>
        <v>108695.64000000001</v>
      </c>
      <c r="L17" s="2">
        <f t="shared" si="3"/>
        <v>108971.86000000002</v>
      </c>
      <c r="M17" s="2">
        <f t="shared" si="3"/>
        <v>109254.80000000002</v>
      </c>
      <c r="N17" s="2">
        <f t="shared" si="3"/>
        <v>109442.52000000002</v>
      </c>
      <c r="O17" s="2">
        <f t="shared" si="3"/>
        <v>109613.47000000002</v>
      </c>
      <c r="P17" s="2">
        <f t="shared" si="3"/>
        <v>109775.45000000001</v>
      </c>
      <c r="Q17" s="2">
        <f t="shared" si="3"/>
        <v>109910.13</v>
      </c>
    </row>
    <row r="18" spans="1:17" x14ac:dyDescent="0.25">
      <c r="A18" s="3" t="s">
        <v>25</v>
      </c>
      <c r="B18" s="2">
        <f>SUM(B5+B14)</f>
        <v>38177.040000000001</v>
      </c>
      <c r="C18" s="2">
        <f>SUM(B18+C14)</f>
        <v>39425.279999999999</v>
      </c>
      <c r="D18" s="2">
        <f t="shared" ref="D18:Q18" si="4">SUM(C18+D14)</f>
        <v>41956.2</v>
      </c>
      <c r="E18" s="2">
        <f t="shared" si="4"/>
        <v>44073.84</v>
      </c>
      <c r="F18" s="2">
        <f t="shared" si="4"/>
        <v>46932.39</v>
      </c>
      <c r="G18" s="2">
        <f t="shared" si="4"/>
        <v>48911.19</v>
      </c>
      <c r="H18" s="2">
        <f t="shared" si="4"/>
        <v>50695.340000000004</v>
      </c>
      <c r="I18" s="2">
        <f t="shared" si="4"/>
        <v>52441.240000000005</v>
      </c>
      <c r="J18" s="2">
        <f t="shared" si="4"/>
        <v>54113.08</v>
      </c>
      <c r="K18" s="2">
        <f t="shared" si="4"/>
        <v>55616.36</v>
      </c>
      <c r="L18" s="2">
        <f t="shared" si="4"/>
        <v>57313.14</v>
      </c>
      <c r="M18" s="2">
        <f t="shared" si="4"/>
        <v>59051.199999999997</v>
      </c>
      <c r="N18" s="2">
        <f t="shared" si="4"/>
        <v>60307.479999999996</v>
      </c>
      <c r="O18" s="2">
        <f t="shared" si="4"/>
        <v>61451.53</v>
      </c>
      <c r="P18" s="2">
        <f t="shared" si="4"/>
        <v>62535.549999999996</v>
      </c>
      <c r="Q18" s="2">
        <f t="shared" si="4"/>
        <v>63436.869999999995</v>
      </c>
    </row>
    <row r="19" spans="1:17" x14ac:dyDescent="0.25">
      <c r="A19" s="3" t="s">
        <v>26</v>
      </c>
      <c r="B19" s="2">
        <f>SUM(B17:B18)</f>
        <v>143756</v>
      </c>
      <c r="C19" s="2">
        <f t="shared" ref="C19:Q19" si="5">SUM(C17:C18)</f>
        <v>145242</v>
      </c>
      <c r="D19" s="2">
        <f t="shared" si="5"/>
        <v>148255</v>
      </c>
      <c r="E19" s="2">
        <f t="shared" si="5"/>
        <v>150776</v>
      </c>
      <c r="F19" s="2">
        <f t="shared" si="5"/>
        <v>154139</v>
      </c>
      <c r="G19" s="2">
        <f t="shared" si="5"/>
        <v>156467</v>
      </c>
      <c r="H19" s="2">
        <f t="shared" si="5"/>
        <v>158566</v>
      </c>
      <c r="I19" s="2">
        <f t="shared" si="5"/>
        <v>160620</v>
      </c>
      <c r="J19" s="2">
        <f t="shared" si="5"/>
        <v>162564</v>
      </c>
      <c r="K19" s="2">
        <f t="shared" si="5"/>
        <v>164312</v>
      </c>
      <c r="L19" s="2">
        <f t="shared" si="5"/>
        <v>166285</v>
      </c>
      <c r="M19" s="2">
        <f t="shared" si="5"/>
        <v>168306</v>
      </c>
      <c r="N19" s="2">
        <f t="shared" si="5"/>
        <v>169750</v>
      </c>
      <c r="O19" s="2">
        <f t="shared" si="5"/>
        <v>171065</v>
      </c>
      <c r="P19" s="2">
        <f t="shared" si="5"/>
        <v>172311</v>
      </c>
      <c r="Q19" s="2">
        <f t="shared" si="5"/>
        <v>173347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>
      <selection activeCell="D23" sqref="D23"/>
    </sheetView>
  </sheetViews>
  <sheetFormatPr defaultRowHeight="15" x14ac:dyDescent="0.25"/>
  <cols>
    <col min="1" max="1" width="11.42578125" bestFit="1" customWidth="1"/>
    <col min="2" max="2" width="15.42578125" customWidth="1"/>
  </cols>
  <sheetData>
    <row r="1" spans="1:2" x14ac:dyDescent="0.25">
      <c r="A1" t="s">
        <v>29</v>
      </c>
    </row>
    <row r="2" spans="1:2" x14ac:dyDescent="0.25">
      <c r="A2" t="s">
        <v>28</v>
      </c>
      <c r="B2" t="s">
        <v>30</v>
      </c>
    </row>
    <row r="3" spans="1:2" x14ac:dyDescent="0.25">
      <c r="A3" s="4">
        <v>2011</v>
      </c>
      <c r="B3" s="5">
        <v>2.5945468490363988</v>
      </c>
    </row>
    <row r="4" spans="1:2" x14ac:dyDescent="0.25">
      <c r="A4" s="4">
        <v>2012</v>
      </c>
      <c r="B4" s="5">
        <v>2.5925985655320614</v>
      </c>
    </row>
    <row r="5" spans="1:2" x14ac:dyDescent="0.25">
      <c r="A5" s="4">
        <v>2013</v>
      </c>
      <c r="B5" s="5">
        <v>2.5852651549168315</v>
      </c>
    </row>
    <row r="6" spans="1:2" x14ac:dyDescent="0.25">
      <c r="A6" s="4">
        <v>2014</v>
      </c>
      <c r="B6" s="5">
        <v>2.5767180126272815</v>
      </c>
    </row>
    <row r="7" spans="1:2" x14ac:dyDescent="0.25">
      <c r="A7" s="4">
        <v>2015</v>
      </c>
      <c r="B7" s="5">
        <v>2.5684607034406448</v>
      </c>
    </row>
    <row r="8" spans="1:2" x14ac:dyDescent="0.25">
      <c r="A8" s="4">
        <v>2016</v>
      </c>
      <c r="B8" s="5">
        <v>2.5601476669301282</v>
      </c>
    </row>
    <row r="9" spans="1:2" x14ac:dyDescent="0.25">
      <c r="A9" s="4">
        <v>2017</v>
      </c>
      <c r="B9" s="5">
        <v>2.5526133466192187</v>
      </c>
    </row>
    <row r="10" spans="1:2" x14ac:dyDescent="0.25">
      <c r="A10" s="4">
        <v>2018</v>
      </c>
      <c r="B10" s="5">
        <v>2.5442228263625286</v>
      </c>
    </row>
    <row r="11" spans="1:2" x14ac:dyDescent="0.25">
      <c r="A11" s="4">
        <v>2019</v>
      </c>
      <c r="B11" s="5">
        <v>2.5356469822572469</v>
      </c>
    </row>
    <row r="12" spans="1:2" x14ac:dyDescent="0.25">
      <c r="A12" s="4">
        <v>2020</v>
      </c>
      <c r="B12" s="5">
        <v>2.5268656104869534</v>
      </c>
    </row>
    <row r="13" spans="1:2" x14ac:dyDescent="0.25">
      <c r="A13" s="4">
        <v>2021</v>
      </c>
      <c r="B13" s="5">
        <v>2.5176402542446996</v>
      </c>
    </row>
    <row r="14" spans="1:2" x14ac:dyDescent="0.25">
      <c r="A14" s="4">
        <v>2022</v>
      </c>
      <c r="B14" s="5">
        <v>2.5091619589691132</v>
      </c>
    </row>
    <row r="15" spans="1:2" x14ac:dyDescent="0.25">
      <c r="A15" s="4">
        <v>2023</v>
      </c>
      <c r="B15" s="5">
        <v>2.4992734273364028</v>
      </c>
    </row>
    <row r="16" spans="1:2" x14ac:dyDescent="0.25">
      <c r="A16" s="4">
        <v>2024</v>
      </c>
      <c r="B16" s="5">
        <v>2.4886885983352705</v>
      </c>
    </row>
    <row r="17" spans="1:2" x14ac:dyDescent="0.25">
      <c r="A17" s="4">
        <v>2025</v>
      </c>
      <c r="B17" s="5">
        <v>2.4776162893871798</v>
      </c>
    </row>
    <row r="18" spans="1:2" x14ac:dyDescent="0.25">
      <c r="A18" s="4">
        <v>2026</v>
      </c>
      <c r="B18" s="5">
        <v>2.4664191680344429</v>
      </c>
    </row>
    <row r="19" spans="1:2" x14ac:dyDescent="0.25">
      <c r="A19" s="4">
        <v>2027</v>
      </c>
      <c r="B19" s="5">
        <v>2.4553471197895771</v>
      </c>
    </row>
    <row r="20" spans="1:2" x14ac:dyDescent="0.25">
      <c r="A20" s="4">
        <v>2028</v>
      </c>
      <c r="B20" s="5">
        <v>2.4444643559981527</v>
      </c>
    </row>
    <row r="21" spans="1:2" x14ac:dyDescent="0.25">
      <c r="A21" s="4">
        <v>2029</v>
      </c>
      <c r="B21" s="5">
        <v>2.4334591350762511</v>
      </c>
    </row>
    <row r="22" spans="1:2" x14ac:dyDescent="0.25">
      <c r="A22" s="4">
        <v>2030</v>
      </c>
      <c r="B22" s="5">
        <v>2.4224643286992649</v>
      </c>
    </row>
    <row r="23" spans="1:2" x14ac:dyDescent="0.25">
      <c r="A23" s="4">
        <v>2031</v>
      </c>
      <c r="B23" s="5">
        <v>2.4113967539677157</v>
      </c>
    </row>
    <row r="24" spans="1:2" x14ac:dyDescent="0.25">
      <c r="A24" s="4">
        <v>2032</v>
      </c>
      <c r="B24" s="5">
        <v>2.4009817904992521</v>
      </c>
    </row>
    <row r="25" spans="1:2" x14ac:dyDescent="0.25">
      <c r="A25" s="4">
        <v>2033</v>
      </c>
      <c r="B25" s="5">
        <v>2.3911128973182216</v>
      </c>
    </row>
    <row r="26" spans="1:2" x14ac:dyDescent="0.25">
      <c r="A26" s="4">
        <v>2034</v>
      </c>
      <c r="B26" s="5">
        <v>2.3815158197010349</v>
      </c>
    </row>
    <row r="27" spans="1:2" x14ac:dyDescent="0.25">
      <c r="A27" s="4">
        <v>2035</v>
      </c>
      <c r="B27" s="5">
        <v>2.3720788554077377</v>
      </c>
    </row>
    <row r="28" spans="1:2" x14ac:dyDescent="0.25">
      <c r="A28" s="4">
        <v>2036</v>
      </c>
      <c r="B28" s="5">
        <v>2.3623221315272027</v>
      </c>
    </row>
    <row r="29" spans="1:2" x14ac:dyDescent="0.25">
      <c r="A29" s="4">
        <v>2037</v>
      </c>
      <c r="B29" s="5">
        <v>2.3527118216901379</v>
      </c>
    </row>
    <row r="30" spans="1:2" x14ac:dyDescent="0.25">
      <c r="A30" s="4">
        <v>2038</v>
      </c>
      <c r="B30" s="5">
        <v>2.3444319833918641</v>
      </c>
    </row>
    <row r="31" spans="1:2" x14ac:dyDescent="0.25">
      <c r="A31" s="4">
        <v>2039</v>
      </c>
      <c r="B31" s="5">
        <v>2.3367153369527034</v>
      </c>
    </row>
    <row r="32" spans="1:2" x14ac:dyDescent="0.25">
      <c r="A32" s="4">
        <v>2040</v>
      </c>
      <c r="B32" s="5">
        <v>2.3292172276935021</v>
      </c>
    </row>
    <row r="33" spans="1:2" x14ac:dyDescent="0.25">
      <c r="A33" s="4">
        <v>2041</v>
      </c>
      <c r="B33" s="5">
        <v>2.3219113275356182</v>
      </c>
    </row>
  </sheetData>
  <pageMargins left="0.7" right="0.7" top="0.75" bottom="0.75" header="0.3" footer="0.3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7C605425B12C4CB0353E6ECBA5F403" ma:contentTypeVersion="3" ma:contentTypeDescription="Create a new document." ma:contentTypeScope="" ma:versionID="399237c8fbff29dad08ae43f41d63a18">
  <xsd:schema xmlns:xsd="http://www.w3.org/2001/XMLSchema" xmlns:xs="http://www.w3.org/2001/XMLSchema" xmlns:p="http://schemas.microsoft.com/office/2006/metadata/properties" xmlns:ns2="3abd9cd1-e500-42ec-8936-e713d7988ea6" targetNamespace="http://schemas.microsoft.com/office/2006/metadata/properties" ma:root="true" ma:fieldsID="f7b8760079963e64dc4b5025642bddb0" ns2:_="">
    <xsd:import namespace="3abd9cd1-e500-42ec-8936-e713d7988ea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bd9cd1-e500-42ec-8936-e713d7988ea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64A1CFA-E7D7-4F68-9A06-6506700FD0FB}"/>
</file>

<file path=customXml/itemProps2.xml><?xml version="1.0" encoding="utf-8"?>
<ds:datastoreItem xmlns:ds="http://schemas.openxmlformats.org/officeDocument/2006/customXml" ds:itemID="{F19AEC04-022D-40EE-B786-A7237BBDD244}"/>
</file>

<file path=customXml/itemProps3.xml><?xml version="1.0" encoding="utf-8"?>
<ds:datastoreItem xmlns:ds="http://schemas.openxmlformats.org/officeDocument/2006/customXml" ds:itemID="{B6BE5CCF-5828-4BC4-88A4-C47672AE50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Housing Trajectory</vt:lpstr>
      <vt:lpstr>Sheet2</vt:lpstr>
      <vt:lpstr>Household Size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Support</dc:creator>
  <cp:lastModifiedBy>Support</cp:lastModifiedBy>
  <dcterms:created xsi:type="dcterms:W3CDTF">2015-04-29T09:45:08Z</dcterms:created>
  <dcterms:modified xsi:type="dcterms:W3CDTF">2015-10-13T11:22:01Z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0x010100527C605425B12C4CB0353E6ECBA5F403</vt:lpwstr>
  </property>
</Properties>
</file>