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1100" windowHeight="6345" activeTab="5"/>
  </bookViews>
  <sheets>
    <sheet name="Table 1 Loans" sheetId="1" r:id="rId1"/>
    <sheet name="Table 2 Stock" sheetId="2" r:id="rId2"/>
    <sheet name="Table 3 Additions" sheetId="3" r:id="rId3"/>
    <sheet name="Table 4 Deletions" sheetId="4" r:id="rId4"/>
    <sheet name="Table 5 Reservations" sheetId="5" r:id="rId5"/>
    <sheet name="Table 6 Borrowers" sheetId="6" r:id="rId6"/>
  </sheets>
  <definedNames>
    <definedName name="_xlnm.Print_Area" localSheetId="0">'Table 1 Loans'!$A$1:$B$31</definedName>
    <definedName name="_xlnm.Print_Area" localSheetId="1">'Table 2 Stock'!$A$1:$D$27</definedName>
    <definedName name="_xlnm.Print_Area" localSheetId="3">'Table 4 Deletions'!#REF!</definedName>
  </definedNames>
  <calcPr calcId="144525"/>
</workbook>
</file>

<file path=xl/calcChain.xml><?xml version="1.0" encoding="utf-8"?>
<calcChain xmlns="http://schemas.openxmlformats.org/spreadsheetml/2006/main">
  <c r="E29" i="6" l="1"/>
  <c r="AC26" i="2" l="1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L26" i="2"/>
  <c r="K26" i="2"/>
  <c r="J26" i="2"/>
  <c r="I26" i="2"/>
  <c r="H26" i="2"/>
  <c r="G26" i="2"/>
  <c r="F26" i="2"/>
  <c r="E26" i="2"/>
  <c r="D26" i="2"/>
  <c r="C26" i="2"/>
  <c r="B26" i="2"/>
  <c r="AD25" i="2"/>
  <c r="AE25" i="2" s="1"/>
  <c r="P25" i="2"/>
  <c r="M25" i="2"/>
  <c r="AD24" i="2"/>
  <c r="AE24" i="2" s="1"/>
  <c r="P24" i="2"/>
  <c r="M24" i="2"/>
  <c r="AD23" i="2"/>
  <c r="AE23" i="2" s="1"/>
  <c r="P23" i="2"/>
  <c r="M23" i="2"/>
  <c r="AD22" i="2"/>
  <c r="AE22" i="2" s="1"/>
  <c r="P22" i="2"/>
  <c r="M22" i="2"/>
  <c r="AD21" i="2"/>
  <c r="AE21" i="2" s="1"/>
  <c r="P21" i="2"/>
  <c r="M21" i="2"/>
  <c r="AD20" i="2"/>
  <c r="AE20" i="2" s="1"/>
  <c r="P20" i="2"/>
  <c r="M20" i="2"/>
  <c r="AD19" i="2"/>
  <c r="AE19" i="2" s="1"/>
  <c r="P19" i="2"/>
  <c r="M19" i="2"/>
  <c r="AD18" i="2"/>
  <c r="AE18" i="2" s="1"/>
  <c r="P18" i="2"/>
  <c r="M18" i="2"/>
  <c r="AD17" i="2"/>
  <c r="AE17" i="2" s="1"/>
  <c r="P17" i="2"/>
  <c r="M17" i="2"/>
  <c r="AD16" i="2"/>
  <c r="AE16" i="2" s="1"/>
  <c r="P16" i="2"/>
  <c r="M16" i="2"/>
  <c r="AD15" i="2"/>
  <c r="AE15" i="2" s="1"/>
  <c r="P15" i="2"/>
  <c r="M15" i="2"/>
  <c r="AD14" i="2"/>
  <c r="AE14" i="2" s="1"/>
  <c r="P14" i="2"/>
  <c r="M14" i="2"/>
  <c r="AD13" i="2"/>
  <c r="AE13" i="2" s="1"/>
  <c r="P13" i="2"/>
  <c r="M13" i="2"/>
  <c r="AD12" i="2"/>
  <c r="AE12" i="2" s="1"/>
  <c r="P12" i="2"/>
  <c r="M12" i="2"/>
  <c r="AD11" i="2"/>
  <c r="AE11" i="2" s="1"/>
  <c r="P11" i="2"/>
  <c r="M11" i="2"/>
  <c r="AD10" i="2"/>
  <c r="AE10" i="2" s="1"/>
  <c r="P10" i="2"/>
  <c r="M10" i="2"/>
  <c r="AD9" i="2"/>
  <c r="AE9" i="2" s="1"/>
  <c r="P9" i="2"/>
  <c r="M9" i="2"/>
  <c r="AD8" i="2"/>
  <c r="P8" i="2"/>
  <c r="AE8" i="2" s="1"/>
  <c r="M8" i="2"/>
  <c r="AD7" i="2"/>
  <c r="AE7" i="2" s="1"/>
  <c r="P7" i="2"/>
  <c r="M7" i="2"/>
  <c r="AD6" i="2"/>
  <c r="P6" i="2"/>
  <c r="AE6" i="2" s="1"/>
  <c r="M6" i="2"/>
  <c r="AD5" i="2"/>
  <c r="P5" i="2"/>
  <c r="AE5" i="2" s="1"/>
  <c r="M5" i="2"/>
  <c r="AD4" i="2"/>
  <c r="AD26" i="2" s="1"/>
  <c r="P4" i="2"/>
  <c r="AE4" i="2" s="1"/>
  <c r="M4" i="2"/>
  <c r="M26" i="2" s="1"/>
  <c r="AE27" i="2" l="1"/>
  <c r="AE26" i="2"/>
  <c r="AC28" i="1" l="1"/>
  <c r="N28" i="1"/>
  <c r="AD28" i="1" s="1"/>
  <c r="AC27" i="1"/>
  <c r="N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M26" i="1"/>
  <c r="L26" i="1"/>
  <c r="K26" i="1"/>
  <c r="J26" i="1"/>
  <c r="I26" i="1"/>
  <c r="H26" i="1"/>
  <c r="G26" i="1"/>
  <c r="F26" i="1"/>
  <c r="E26" i="1"/>
  <c r="D26" i="1"/>
  <c r="C26" i="1"/>
  <c r="B26" i="1"/>
  <c r="AC25" i="1"/>
  <c r="N25" i="1"/>
  <c r="AC24" i="1"/>
  <c r="N24" i="1"/>
  <c r="AC23" i="1"/>
  <c r="N23" i="1"/>
  <c r="AC22" i="1"/>
  <c r="N22" i="1"/>
  <c r="AD22" i="1" s="1"/>
  <c r="AC21" i="1"/>
  <c r="N21" i="1"/>
  <c r="AC20" i="1"/>
  <c r="N20" i="1"/>
  <c r="AC19" i="1"/>
  <c r="N19" i="1"/>
  <c r="AC18" i="1"/>
  <c r="N18" i="1"/>
  <c r="AC17" i="1"/>
  <c r="N17" i="1"/>
  <c r="AC16" i="1"/>
  <c r="N16" i="1"/>
  <c r="AC15" i="1"/>
  <c r="N15" i="1"/>
  <c r="AC14" i="1"/>
  <c r="N14" i="1"/>
  <c r="AC13" i="1"/>
  <c r="N13" i="1"/>
  <c r="AC12" i="1"/>
  <c r="N12" i="1"/>
  <c r="AC11" i="1"/>
  <c r="N11" i="1"/>
  <c r="AC10" i="1"/>
  <c r="N10" i="1"/>
  <c r="AC9" i="1"/>
  <c r="N9" i="1"/>
  <c r="AC8" i="1"/>
  <c r="N8" i="1"/>
  <c r="AC7" i="1"/>
  <c r="N7" i="1"/>
  <c r="AC6" i="1"/>
  <c r="N6" i="1"/>
  <c r="AD6" i="1" s="1"/>
  <c r="AC5" i="1"/>
  <c r="N5" i="1"/>
  <c r="AB4" i="1"/>
  <c r="AA4" i="1"/>
  <c r="Z4" i="1"/>
  <c r="Y4" i="1"/>
  <c r="Y29" i="1" s="1"/>
  <c r="X4" i="1"/>
  <c r="W4" i="1"/>
  <c r="V4" i="1"/>
  <c r="V29" i="1" s="1"/>
  <c r="U4" i="1"/>
  <c r="U29" i="1" s="1"/>
  <c r="T4" i="1"/>
  <c r="T29" i="1" s="1"/>
  <c r="S4" i="1"/>
  <c r="R4" i="1"/>
  <c r="R29" i="1" s="1"/>
  <c r="Q4" i="1"/>
  <c r="Q29" i="1" s="1"/>
  <c r="P4" i="1"/>
  <c r="P29" i="1" s="1"/>
  <c r="O4" i="1"/>
  <c r="M4" i="1"/>
  <c r="M29" i="1" s="1"/>
  <c r="L4" i="1"/>
  <c r="L29" i="1" s="1"/>
  <c r="K4" i="1"/>
  <c r="K29" i="1" s="1"/>
  <c r="J4" i="1"/>
  <c r="J29" i="1" s="1"/>
  <c r="I4" i="1"/>
  <c r="I29" i="1" s="1"/>
  <c r="H4" i="1"/>
  <c r="H29" i="1" s="1"/>
  <c r="G4" i="1"/>
  <c r="G29" i="1" s="1"/>
  <c r="F4" i="1"/>
  <c r="F29" i="1" s="1"/>
  <c r="E4" i="1"/>
  <c r="E29" i="1" s="1"/>
  <c r="D4" i="1"/>
  <c r="D29" i="1" s="1"/>
  <c r="C4" i="1"/>
  <c r="B4" i="1"/>
  <c r="B29" i="1" s="1"/>
  <c r="AD17" i="1" l="1"/>
  <c r="AD25" i="1"/>
  <c r="Z29" i="1"/>
  <c r="O29" i="1"/>
  <c r="AD10" i="1"/>
  <c r="AD11" i="1"/>
  <c r="AD19" i="1"/>
  <c r="C29" i="1"/>
  <c r="S29" i="1"/>
  <c r="W29" i="1"/>
  <c r="AA29" i="1"/>
  <c r="N26" i="1"/>
  <c r="AD12" i="1"/>
  <c r="AD14" i="1"/>
  <c r="AD16" i="1"/>
  <c r="AD18" i="1"/>
  <c r="AD20" i="1"/>
  <c r="AD9" i="1"/>
  <c r="X29" i="1"/>
  <c r="AB29" i="1"/>
  <c r="AD8" i="1"/>
  <c r="AD13" i="1"/>
  <c r="AD15" i="1"/>
  <c r="AD24" i="1"/>
  <c r="AD27" i="1"/>
  <c r="AD26" i="1" s="1"/>
  <c r="AD5" i="1"/>
  <c r="N4" i="1"/>
  <c r="AD21" i="1"/>
  <c r="AD23" i="1"/>
  <c r="AC4" i="1"/>
  <c r="AC26" i="1"/>
  <c r="AD7" i="1"/>
  <c r="N29" i="1" l="1"/>
  <c r="AC29" i="1"/>
  <c r="AD30" i="1" s="1"/>
  <c r="AD4" i="1"/>
  <c r="AD29" i="1" s="1"/>
  <c r="X22" i="3"/>
  <c r="W22" i="3"/>
  <c r="V22" i="3"/>
  <c r="U22" i="3"/>
  <c r="T22" i="3"/>
  <c r="S22" i="3"/>
  <c r="R22" i="3"/>
  <c r="Q22" i="3"/>
  <c r="P22" i="3"/>
  <c r="N22" i="3"/>
  <c r="M22" i="3"/>
  <c r="K22" i="3"/>
  <c r="J22" i="3"/>
  <c r="I22" i="3"/>
  <c r="H22" i="3"/>
  <c r="G22" i="3"/>
  <c r="F22" i="3"/>
  <c r="E22" i="3"/>
  <c r="D22" i="3"/>
  <c r="C22" i="3"/>
  <c r="B22" i="3"/>
  <c r="Y21" i="3"/>
  <c r="L21" i="3"/>
  <c r="O21" i="3" s="1"/>
  <c r="Z21" i="3" s="1"/>
  <c r="Y20" i="3"/>
  <c r="L20" i="3"/>
  <c r="O20" i="3" s="1"/>
  <c r="Z20" i="3" s="1"/>
  <c r="Y19" i="3"/>
  <c r="L19" i="3"/>
  <c r="O19" i="3" s="1"/>
  <c r="Z19" i="3" s="1"/>
  <c r="Y18" i="3"/>
  <c r="L18" i="3"/>
  <c r="O18" i="3" s="1"/>
  <c r="Z18" i="3" s="1"/>
  <c r="Y17" i="3"/>
  <c r="L17" i="3"/>
  <c r="O17" i="3" s="1"/>
  <c r="Z17" i="3" s="1"/>
  <c r="Y16" i="3"/>
  <c r="L16" i="3"/>
  <c r="O16" i="3" s="1"/>
  <c r="Z16" i="3" s="1"/>
  <c r="Y15" i="3"/>
  <c r="L15" i="3"/>
  <c r="O15" i="3" s="1"/>
  <c r="Z15" i="3" s="1"/>
  <c r="Y14" i="3"/>
  <c r="L14" i="3"/>
  <c r="O14" i="3" s="1"/>
  <c r="Z14" i="3" s="1"/>
  <c r="Y13" i="3"/>
  <c r="L13" i="3"/>
  <c r="O13" i="3" s="1"/>
  <c r="Z13" i="3" s="1"/>
  <c r="Y12" i="3"/>
  <c r="L12" i="3"/>
  <c r="O12" i="3" s="1"/>
  <c r="Z12" i="3" s="1"/>
  <c r="Y11" i="3"/>
  <c r="L11" i="3"/>
  <c r="O11" i="3" s="1"/>
  <c r="Z11" i="3" s="1"/>
  <c r="Y10" i="3"/>
  <c r="L10" i="3"/>
  <c r="O10" i="3" s="1"/>
  <c r="Z10" i="3" s="1"/>
  <c r="Y9" i="3"/>
  <c r="L9" i="3"/>
  <c r="O9" i="3" s="1"/>
  <c r="Z9" i="3" s="1"/>
  <c r="Y8" i="3"/>
  <c r="L8" i="3"/>
  <c r="O8" i="3" s="1"/>
  <c r="Z8" i="3" s="1"/>
  <c r="Y7" i="3"/>
  <c r="L7" i="3"/>
  <c r="O7" i="3" s="1"/>
  <c r="Z7" i="3" s="1"/>
  <c r="Y6" i="3"/>
  <c r="L6" i="3"/>
  <c r="O6" i="3" s="1"/>
  <c r="Z6" i="3" s="1"/>
  <c r="Y5" i="3"/>
  <c r="L5" i="3"/>
  <c r="O5" i="3" s="1"/>
  <c r="Z5" i="3" s="1"/>
  <c r="Y4" i="3"/>
  <c r="Y22" i="3" s="1"/>
  <c r="L4" i="3"/>
  <c r="O4" i="3" s="1"/>
  <c r="O22" i="3" l="1"/>
  <c r="Z23" i="3" s="1"/>
  <c r="Z4" i="3"/>
  <c r="Z22" i="3" s="1"/>
  <c r="L22" i="3"/>
  <c r="AC24" i="4" l="1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AD25" i="4" s="1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D24" i="4" s="1"/>
  <c r="D21" i="5" l="1"/>
  <c r="L20" i="5"/>
  <c r="N20" i="5" s="1"/>
  <c r="K20" i="5"/>
  <c r="H20" i="5"/>
  <c r="L19" i="5"/>
  <c r="N19" i="5" s="1"/>
  <c r="K19" i="5"/>
  <c r="H19" i="5"/>
  <c r="L18" i="5"/>
  <c r="N18" i="5" s="1"/>
  <c r="K18" i="5"/>
  <c r="H18" i="5"/>
  <c r="L17" i="5"/>
  <c r="N17" i="5" s="1"/>
  <c r="K17" i="5"/>
  <c r="H17" i="5"/>
  <c r="L16" i="5"/>
  <c r="N16" i="5" s="1"/>
  <c r="K16" i="5"/>
  <c r="H16" i="5"/>
  <c r="L15" i="5"/>
  <c r="N15" i="5" s="1"/>
  <c r="K15" i="5"/>
  <c r="H15" i="5"/>
  <c r="L14" i="5"/>
  <c r="N14" i="5" s="1"/>
  <c r="K14" i="5"/>
  <c r="H14" i="5"/>
  <c r="L13" i="5"/>
  <c r="N13" i="5" s="1"/>
  <c r="K13" i="5"/>
  <c r="H13" i="5"/>
  <c r="L12" i="5"/>
  <c r="N12" i="5" s="1"/>
  <c r="K12" i="5"/>
  <c r="H12" i="5"/>
  <c r="L11" i="5"/>
  <c r="N11" i="5" s="1"/>
  <c r="K11" i="5"/>
  <c r="H11" i="5"/>
  <c r="L10" i="5"/>
  <c r="N10" i="5" s="1"/>
  <c r="K10" i="5"/>
  <c r="H10" i="5"/>
  <c r="L9" i="5"/>
  <c r="N9" i="5" s="1"/>
  <c r="K9" i="5"/>
  <c r="H9" i="5"/>
  <c r="L8" i="5"/>
  <c r="N8" i="5" s="1"/>
  <c r="K8" i="5"/>
  <c r="H8" i="5"/>
  <c r="L7" i="5"/>
  <c r="N7" i="5" s="1"/>
  <c r="K7" i="5"/>
  <c r="H7" i="5"/>
  <c r="L6" i="5"/>
  <c r="N6" i="5" s="1"/>
  <c r="K6" i="5"/>
  <c r="H6" i="5"/>
  <c r="L5" i="5"/>
  <c r="L4" i="5" s="1"/>
  <c r="K5" i="5"/>
  <c r="H5" i="5"/>
  <c r="H4" i="5" s="1"/>
  <c r="H21" i="5" s="1"/>
  <c r="M4" i="5"/>
  <c r="M21" i="5" s="1"/>
  <c r="K4" i="5"/>
  <c r="K21" i="5" s="1"/>
  <c r="J4" i="5"/>
  <c r="J21" i="5" s="1"/>
  <c r="I4" i="5"/>
  <c r="I21" i="5" s="1"/>
  <c r="G4" i="5"/>
  <c r="G21" i="5" s="1"/>
  <c r="F4" i="5"/>
  <c r="F21" i="5" s="1"/>
  <c r="E4" i="5"/>
  <c r="E21" i="5" s="1"/>
  <c r="D4" i="5"/>
  <c r="C4" i="5"/>
  <c r="C21" i="5" s="1"/>
  <c r="B4" i="5"/>
  <c r="B21" i="5" s="1"/>
  <c r="N4" i="5" l="1"/>
  <c r="L21" i="5"/>
  <c r="N21" i="5" s="1"/>
  <c r="N5" i="5"/>
  <c r="E24" i="6" l="1"/>
  <c r="I24" i="6" s="1"/>
  <c r="I23" i="6"/>
  <c r="E23" i="6"/>
  <c r="G23" i="6" s="1"/>
  <c r="I22" i="6"/>
  <c r="G22" i="6"/>
  <c r="E22" i="6"/>
  <c r="G21" i="6"/>
  <c r="E21" i="6"/>
  <c r="I21" i="6" s="1"/>
  <c r="E20" i="6"/>
  <c r="I20" i="6" s="1"/>
  <c r="I19" i="6"/>
  <c r="E19" i="6"/>
  <c r="G19" i="6" s="1"/>
  <c r="I18" i="6"/>
  <c r="G18" i="6"/>
  <c r="E18" i="6"/>
  <c r="G17" i="6"/>
  <c r="E17" i="6"/>
  <c r="I17" i="6" s="1"/>
  <c r="E16" i="6"/>
  <c r="I16" i="6" s="1"/>
  <c r="I15" i="6"/>
  <c r="E15" i="6"/>
  <c r="G15" i="6" s="1"/>
  <c r="I14" i="6"/>
  <c r="G14" i="6"/>
  <c r="E14" i="6"/>
  <c r="G13" i="6"/>
  <c r="E13" i="6"/>
  <c r="I13" i="6" s="1"/>
  <c r="E12" i="6"/>
  <c r="I12" i="6" s="1"/>
  <c r="I11" i="6"/>
  <c r="E11" i="6"/>
  <c r="G11" i="6" s="1"/>
  <c r="I10" i="6"/>
  <c r="G10" i="6"/>
  <c r="E10" i="6"/>
  <c r="G9" i="6"/>
  <c r="E9" i="6"/>
  <c r="I9" i="6" s="1"/>
  <c r="E8" i="6"/>
  <c r="I8" i="6" s="1"/>
  <c r="I7" i="6"/>
  <c r="E7" i="6"/>
  <c r="G7" i="6" s="1"/>
  <c r="I6" i="6"/>
  <c r="G6" i="6"/>
  <c r="E6" i="6"/>
  <c r="G5" i="6"/>
  <c r="E5" i="6"/>
  <c r="E4" i="6" s="1"/>
  <c r="E25" i="6" s="1"/>
  <c r="H4" i="6"/>
  <c r="I4" i="6" s="1"/>
  <c r="F4" i="6"/>
  <c r="G4" i="6" s="1"/>
  <c r="D4" i="6"/>
  <c r="D25" i="6" s="1"/>
  <c r="C4" i="6"/>
  <c r="C25" i="6" s="1"/>
  <c r="B4" i="6"/>
  <c r="B25" i="6" s="1"/>
  <c r="F25" i="6" l="1"/>
  <c r="G25" i="6" s="1"/>
  <c r="I5" i="6"/>
  <c r="G8" i="6"/>
  <c r="G12" i="6"/>
  <c r="G16" i="6"/>
  <c r="G20" i="6"/>
  <c r="G24" i="6"/>
  <c r="H25" i="6"/>
  <c r="I25" i="6" s="1"/>
</calcChain>
</file>

<file path=xl/sharedStrings.xml><?xml version="1.0" encoding="utf-8"?>
<sst xmlns="http://schemas.openxmlformats.org/spreadsheetml/2006/main" count="401" uniqueCount="99">
  <si>
    <t>AF</t>
  </si>
  <si>
    <t>CNF</t>
  </si>
  <si>
    <t>CF</t>
  </si>
  <si>
    <t>CD-ROM</t>
  </si>
  <si>
    <t>TOTAL</t>
  </si>
  <si>
    <t>ANF</t>
  </si>
  <si>
    <t>TOTALS</t>
  </si>
  <si>
    <t>All books</t>
  </si>
  <si>
    <t>All AV</t>
  </si>
  <si>
    <t>Chipping Barnet</t>
  </si>
  <si>
    <t>East Barnet</t>
  </si>
  <si>
    <t>Osidge</t>
  </si>
  <si>
    <t>Friern Barnet</t>
  </si>
  <si>
    <t>Church End</t>
  </si>
  <si>
    <t>North Finchley</t>
  </si>
  <si>
    <t>Golders Green</t>
  </si>
  <si>
    <t>East Finchley</t>
  </si>
  <si>
    <t>South Friern</t>
  </si>
  <si>
    <t>Childs Hill</t>
  </si>
  <si>
    <t>Hampstead GS</t>
  </si>
  <si>
    <t>Hendon</t>
  </si>
  <si>
    <t>Edgware</t>
  </si>
  <si>
    <t>Mill Hill</t>
  </si>
  <si>
    <t>Burnt Oak</t>
  </si>
  <si>
    <t>Grahame Park</t>
  </si>
  <si>
    <t>Mobiles</t>
  </si>
  <si>
    <t>Housebound</t>
  </si>
  <si>
    <t xml:space="preserve"> </t>
  </si>
  <si>
    <t>Teen NF</t>
  </si>
  <si>
    <t>Teen F</t>
  </si>
  <si>
    <t>Branch/Area</t>
  </si>
  <si>
    <t>Adult SW</t>
  </si>
  <si>
    <t>Child SW</t>
  </si>
  <si>
    <t>Lang, MM</t>
  </si>
  <si>
    <t>Adult Vid</t>
  </si>
  <si>
    <t>Child Vid</t>
  </si>
  <si>
    <t>Teen Vid</t>
  </si>
  <si>
    <t>Adult DVD</t>
  </si>
  <si>
    <t>Child DVD</t>
  </si>
  <si>
    <t>Teen DVD</t>
  </si>
  <si>
    <t>LPANF</t>
  </si>
  <si>
    <t>LPAF</t>
  </si>
  <si>
    <t>LPCNF</t>
  </si>
  <si>
    <t>LPCF</t>
  </si>
  <si>
    <t>Other bks</t>
  </si>
  <si>
    <t>Pstn Game</t>
  </si>
  <si>
    <t>Mus CDs</t>
  </si>
  <si>
    <t>Mus Cass</t>
  </si>
  <si>
    <t>Branch</t>
  </si>
  <si>
    <t>Book Club</t>
  </si>
  <si>
    <t>BSC</t>
  </si>
  <si>
    <t>Total excl Mobiles</t>
  </si>
  <si>
    <t>Total Mobiles</t>
  </si>
  <si>
    <t>SureStart</t>
  </si>
  <si>
    <t>e-books</t>
  </si>
  <si>
    <t>e-audio</t>
  </si>
  <si>
    <t>Digital Library</t>
  </si>
  <si>
    <t>Location</t>
  </si>
  <si>
    <t>All Lending</t>
  </si>
  <si>
    <t>ARef</t>
  </si>
  <si>
    <t>Cref</t>
  </si>
  <si>
    <t>Display Stock</t>
  </si>
  <si>
    <t>Archives</t>
  </si>
  <si>
    <t>Bookstore</t>
  </si>
  <si>
    <t>Adult Bks Postal</t>
  </si>
  <si>
    <t>Adult Audio Postal</t>
  </si>
  <si>
    <t>Adult Vid/DVD/PSG Postal</t>
  </si>
  <si>
    <t>Adult Bks Non-Postal</t>
  </si>
  <si>
    <t>Adult Audio Non-Postal</t>
  </si>
  <si>
    <t>Adult Vid/DVD/PSG Non-Postal</t>
  </si>
  <si>
    <t>Adult Total</t>
  </si>
  <si>
    <t>Child Bks/Audio</t>
  </si>
  <si>
    <t>Child Vid/DVD/PSG</t>
  </si>
  <si>
    <t>Child Total</t>
  </si>
  <si>
    <t>% Change</t>
  </si>
  <si>
    <t>Mobiles &amp; Housebnd</t>
  </si>
  <si>
    <t>Adult</t>
  </si>
  <si>
    <t>Children</t>
  </si>
  <si>
    <t>Teen</t>
  </si>
  <si>
    <t>Total</t>
  </si>
  <si>
    <t>% with items on loan</t>
  </si>
  <si>
    <t>Used in last year</t>
  </si>
  <si>
    <t>% used in last year</t>
  </si>
  <si>
    <t>Tally Ho Corner</t>
  </si>
  <si>
    <t>The figures for Friern Barnet and Hampstead GS are renewals of loans originally made at those branches.</t>
  </si>
  <si>
    <t>Unavailable</t>
  </si>
  <si>
    <t>Friern Barnet and Hampstead Garden Suburb still appear in this table as it is based on the registered location of borrowers.</t>
  </si>
  <si>
    <t>With items on loan 31 Mar 2013</t>
  </si>
  <si>
    <t>Annual Statistics : Table 3 Additions 2014-15</t>
  </si>
  <si>
    <t>Book Store</t>
  </si>
  <si>
    <t>Annual Statistics : Table 6 Borrowers 2014-15</t>
  </si>
  <si>
    <t>Annual Statistics : Table 5 Reservations 2014-15</t>
  </si>
  <si>
    <t>2014-15</t>
  </si>
  <si>
    <t>2013-14</t>
  </si>
  <si>
    <t>Annual Statistics : Table 4 Deletions 2014-15</t>
  </si>
  <si>
    <t>CD ROM</t>
  </si>
  <si>
    <t>Annual Statistics : Table 1 Loans 2014-15</t>
  </si>
  <si>
    <t>Annual Statistics : Table 2 Stock 2014-15</t>
  </si>
  <si>
    <t>Customer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</si>
</sst>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2" xfId="0" applyBorder="1"/>
    <xf numFmtId="0" fontId="4" fillId="0" borderId="0" xfId="0" applyFont="1" applyFill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0" fillId="0" borderId="13" xfId="0" applyBorder="1"/>
    <xf numFmtId="0" fontId="2" fillId="2" borderId="2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4" fillId="4" borderId="4" xfId="0" applyFont="1" applyFill="1" applyBorder="1"/>
    <xf numFmtId="0" fontId="4" fillId="4" borderId="5" xfId="0" applyFont="1" applyFill="1" applyBorder="1"/>
    <xf numFmtId="2" fontId="4" fillId="4" borderId="15" xfId="0" applyNumberFormat="1" applyFont="1" applyFill="1" applyBorder="1"/>
    <xf numFmtId="0" fontId="4" fillId="4" borderId="6" xfId="0" applyFont="1" applyFill="1" applyBorder="1"/>
    <xf numFmtId="2" fontId="0" fillId="0" borderId="15" xfId="0" applyNumberFormat="1" applyBorder="1"/>
    <xf numFmtId="2" fontId="4" fillId="4" borderId="16" xfId="0" applyNumberFormat="1" applyFont="1" applyFill="1" applyBorder="1"/>
    <xf numFmtId="0" fontId="4" fillId="4" borderId="17" xfId="0" applyFont="1" applyFill="1" applyBorder="1"/>
    <xf numFmtId="2" fontId="4" fillId="0" borderId="18" xfId="0" applyNumberFormat="1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4" borderId="19" xfId="0" applyFont="1" applyFill="1" applyBorder="1"/>
    <xf numFmtId="0" fontId="4" fillId="4" borderId="20" xfId="0" applyFont="1" applyFill="1" applyBorder="1"/>
    <xf numFmtId="0" fontId="4" fillId="4" borderId="21" xfId="0" applyFont="1" applyFill="1" applyBorder="1"/>
    <xf numFmtId="2" fontId="4" fillId="4" borderId="21" xfId="0" applyNumberFormat="1" applyFont="1" applyFill="1" applyBorder="1"/>
    <xf numFmtId="2" fontId="4" fillId="4" borderId="22" xfId="0" applyNumberFormat="1" applyFont="1" applyFill="1" applyBorder="1"/>
    <xf numFmtId="0" fontId="0" fillId="0" borderId="15" xfId="0" applyBorder="1"/>
    <xf numFmtId="2" fontId="0" fillId="0" borderId="6" xfId="0" applyNumberFormat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15" xfId="0" applyFont="1" applyFill="1" applyBorder="1"/>
    <xf numFmtId="2" fontId="5" fillId="0" borderId="15" xfId="0" applyNumberFormat="1" applyFont="1" applyFill="1" applyBorder="1"/>
    <xf numFmtId="2" fontId="5" fillId="0" borderId="17" xfId="0" applyNumberFormat="1" applyFont="1" applyFill="1" applyBorder="1"/>
    <xf numFmtId="0" fontId="4" fillId="4" borderId="15" xfId="0" applyFont="1" applyFill="1" applyBorder="1"/>
    <xf numFmtId="2" fontId="4" fillId="4" borderId="6" xfId="0" applyNumberFormat="1" applyFont="1" applyFill="1" applyBorder="1"/>
    <xf numFmtId="0" fontId="4" fillId="0" borderId="18" xfId="0" applyFont="1" applyBorder="1"/>
    <xf numFmtId="2" fontId="4" fillId="0" borderId="11" xfId="0" applyNumberFormat="1" applyFont="1" applyBorder="1"/>
    <xf numFmtId="0" fontId="5" fillId="0" borderId="6" xfId="0" applyFont="1" applyBorder="1"/>
    <xf numFmtId="0" fontId="5" fillId="0" borderId="4" xfId="0" applyFont="1" applyBorder="1"/>
    <xf numFmtId="2" fontId="0" fillId="0" borderId="8" xfId="0" applyNumberFormat="1" applyBorder="1"/>
    <xf numFmtId="0" fontId="5" fillId="0" borderId="0" xfId="0" applyFont="1" applyFill="1"/>
    <xf numFmtId="0" fontId="0" fillId="0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zoomScaleNormal="100" workbookViewId="0">
      <selection activeCell="AE24" sqref="AE24"/>
    </sheetView>
  </sheetViews>
  <sheetFormatPr defaultRowHeight="12.75" x14ac:dyDescent="0.2"/>
  <cols>
    <col min="1" max="1" width="20.57031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9" width="8.5703125" customWidth="1"/>
    <col min="10" max="10" width="8.7109375" customWidth="1"/>
    <col min="11" max="12" width="8.5703125" customWidth="1"/>
    <col min="14" max="14" width="9.28515625" customWidth="1"/>
    <col min="15" max="17" width="9.28515625" bestFit="1" customWidth="1"/>
    <col min="18" max="19" width="9.28515625" customWidth="1"/>
    <col min="20" max="20" width="10" customWidth="1"/>
    <col min="21" max="22" width="9.5703125" customWidth="1"/>
    <col min="23" max="23" width="9.7109375" customWidth="1"/>
    <col min="24" max="25" width="10" customWidth="1"/>
    <col min="26" max="27" width="9.28515625" customWidth="1"/>
    <col min="28" max="28" width="10.42578125" customWidth="1"/>
    <col min="29" max="29" width="10" customWidth="1"/>
    <col min="30" max="30" width="10.5703125" customWidth="1"/>
    <col min="31" max="31" width="20.28515625" customWidth="1"/>
  </cols>
  <sheetData>
    <row r="1" spans="1:31" x14ac:dyDescent="0.2">
      <c r="A1" t="s">
        <v>27</v>
      </c>
    </row>
    <row r="2" spans="1:31" ht="18.75" thickBot="1" x14ac:dyDescent="0.3">
      <c r="A2" s="1" t="s">
        <v>96</v>
      </c>
    </row>
    <row r="3" spans="1:31" ht="13.5" thickTop="1" x14ac:dyDescent="0.2">
      <c r="A3" s="2" t="s">
        <v>48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28</v>
      </c>
      <c r="G3" s="3" t="s">
        <v>29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54</v>
      </c>
      <c r="M3" s="4" t="s">
        <v>44</v>
      </c>
      <c r="N3" s="4" t="s">
        <v>7</v>
      </c>
      <c r="O3" s="4" t="s">
        <v>46</v>
      </c>
      <c r="P3" s="4" t="s">
        <v>47</v>
      </c>
      <c r="Q3" s="4" t="s">
        <v>31</v>
      </c>
      <c r="R3" s="4" t="s">
        <v>32</v>
      </c>
      <c r="S3" s="4" t="s">
        <v>55</v>
      </c>
      <c r="T3" s="4" t="s">
        <v>33</v>
      </c>
      <c r="U3" s="4" t="s">
        <v>34</v>
      </c>
      <c r="V3" s="4" t="s">
        <v>35</v>
      </c>
      <c r="W3" s="4" t="s">
        <v>36</v>
      </c>
      <c r="X3" s="4" t="s">
        <v>37</v>
      </c>
      <c r="Y3" s="4" t="s">
        <v>38</v>
      </c>
      <c r="Z3" s="4" t="s">
        <v>39</v>
      </c>
      <c r="AA3" s="4" t="s">
        <v>95</v>
      </c>
      <c r="AB3" s="4" t="s">
        <v>45</v>
      </c>
      <c r="AC3" s="4" t="s">
        <v>8</v>
      </c>
      <c r="AD3" s="4" t="s">
        <v>6</v>
      </c>
      <c r="AE3" s="5" t="s">
        <v>30</v>
      </c>
    </row>
    <row r="4" spans="1:31" s="15" customFormat="1" x14ac:dyDescent="0.2">
      <c r="A4" s="16" t="s">
        <v>51</v>
      </c>
      <c r="B4" s="17">
        <f>SUM(B5:B25)</f>
        <v>264775</v>
      </c>
      <c r="C4" s="17">
        <f t="shared" ref="C4:AA4" si="0">SUM(C5:C25)</f>
        <v>292635</v>
      </c>
      <c r="D4" s="17">
        <f t="shared" si="0"/>
        <v>61860</v>
      </c>
      <c r="E4" s="17">
        <f t="shared" si="0"/>
        <v>417170</v>
      </c>
      <c r="F4" s="17">
        <f t="shared" si="0"/>
        <v>8326</v>
      </c>
      <c r="G4" s="17">
        <f t="shared" si="0"/>
        <v>33352</v>
      </c>
      <c r="H4" s="17">
        <f t="shared" si="0"/>
        <v>1081</v>
      </c>
      <c r="I4" s="17">
        <f t="shared" si="0"/>
        <v>13461</v>
      </c>
      <c r="J4" s="17">
        <f t="shared" si="0"/>
        <v>18</v>
      </c>
      <c r="K4" s="17">
        <f t="shared" si="0"/>
        <v>620</v>
      </c>
      <c r="L4" s="17">
        <f t="shared" si="0"/>
        <v>15621</v>
      </c>
      <c r="M4" s="17">
        <f t="shared" si="0"/>
        <v>5031</v>
      </c>
      <c r="N4" s="17">
        <f t="shared" si="0"/>
        <v>1113950</v>
      </c>
      <c r="O4" s="17">
        <f t="shared" si="0"/>
        <v>10970</v>
      </c>
      <c r="P4" s="17">
        <f t="shared" si="0"/>
        <v>5</v>
      </c>
      <c r="Q4" s="17">
        <f t="shared" si="0"/>
        <v>6261</v>
      </c>
      <c r="R4" s="17">
        <f t="shared" si="0"/>
        <v>1487</v>
      </c>
      <c r="S4" s="17">
        <f t="shared" si="0"/>
        <v>3469</v>
      </c>
      <c r="T4" s="17">
        <f t="shared" si="0"/>
        <v>599</v>
      </c>
      <c r="U4" s="17">
        <f t="shared" si="0"/>
        <v>358</v>
      </c>
      <c r="V4" s="17">
        <f t="shared" si="0"/>
        <v>412</v>
      </c>
      <c r="W4" s="17">
        <f t="shared" si="0"/>
        <v>0</v>
      </c>
      <c r="X4" s="17">
        <f t="shared" si="0"/>
        <v>22504</v>
      </c>
      <c r="Y4" s="17">
        <f t="shared" si="0"/>
        <v>10885</v>
      </c>
      <c r="Z4" s="17">
        <f t="shared" si="0"/>
        <v>798</v>
      </c>
      <c r="AA4" s="17">
        <f t="shared" si="0"/>
        <v>11</v>
      </c>
      <c r="AB4" s="17">
        <f>SUM(AB5:AB25)</f>
        <v>1</v>
      </c>
      <c r="AC4" s="17">
        <f>SUM(AC5:AC25)</f>
        <v>57760</v>
      </c>
      <c r="AD4" s="17">
        <f>SUM(AD5:AD25)</f>
        <v>1171710</v>
      </c>
      <c r="AE4" s="18" t="s">
        <v>51</v>
      </c>
    </row>
    <row r="5" spans="1:31" x14ac:dyDescent="0.2">
      <c r="A5" s="6" t="s">
        <v>49</v>
      </c>
      <c r="B5" s="7">
        <v>36</v>
      </c>
      <c r="C5" s="7">
        <v>1537</v>
      </c>
      <c r="D5" s="7">
        <v>1</v>
      </c>
      <c r="E5" s="7">
        <v>3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f>SUM(B5:M5)</f>
        <v>1578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f t="shared" ref="AC5:AC21" si="1">SUM(O5:AB5)</f>
        <v>3</v>
      </c>
      <c r="AD5" s="7">
        <f t="shared" ref="AD5:AD25" si="2">SUM(N5,AC5)</f>
        <v>1581</v>
      </c>
      <c r="AE5" s="8" t="s">
        <v>49</v>
      </c>
    </row>
    <row r="6" spans="1:31" x14ac:dyDescent="0.2">
      <c r="A6" s="6" t="s">
        <v>23</v>
      </c>
      <c r="B6" s="7">
        <v>10386</v>
      </c>
      <c r="C6" s="7">
        <v>5938</v>
      </c>
      <c r="D6" s="7">
        <v>2916</v>
      </c>
      <c r="E6" s="7">
        <v>17271</v>
      </c>
      <c r="F6" s="7">
        <v>576</v>
      </c>
      <c r="G6" s="7">
        <v>1480</v>
      </c>
      <c r="H6" s="7">
        <v>12</v>
      </c>
      <c r="I6" s="7">
        <v>228</v>
      </c>
      <c r="J6" s="7">
        <v>0</v>
      </c>
      <c r="K6" s="7">
        <v>3</v>
      </c>
      <c r="L6" s="7">
        <v>0</v>
      </c>
      <c r="M6" s="7">
        <v>0</v>
      </c>
      <c r="N6" s="7">
        <f>SUM(B6:M6)</f>
        <v>38810</v>
      </c>
      <c r="O6" s="7">
        <v>174</v>
      </c>
      <c r="P6" s="7">
        <v>1</v>
      </c>
      <c r="Q6" s="7">
        <v>65</v>
      </c>
      <c r="R6" s="7">
        <v>16</v>
      </c>
      <c r="S6" s="7">
        <v>0</v>
      </c>
      <c r="T6" s="7">
        <v>3</v>
      </c>
      <c r="U6" s="7">
        <v>6</v>
      </c>
      <c r="V6" s="7">
        <v>14</v>
      </c>
      <c r="W6" s="7">
        <v>0</v>
      </c>
      <c r="X6" s="7">
        <v>500</v>
      </c>
      <c r="Y6" s="7">
        <v>316</v>
      </c>
      <c r="Z6" s="7">
        <v>7</v>
      </c>
      <c r="AA6" s="7">
        <v>0</v>
      </c>
      <c r="AB6" s="7">
        <v>0</v>
      </c>
      <c r="AC6" s="7">
        <f t="shared" si="1"/>
        <v>1102</v>
      </c>
      <c r="AD6" s="7">
        <f t="shared" si="2"/>
        <v>39912</v>
      </c>
      <c r="AE6" s="8" t="s">
        <v>23</v>
      </c>
    </row>
    <row r="7" spans="1:31" x14ac:dyDescent="0.2">
      <c r="A7" s="6" t="s">
        <v>18</v>
      </c>
      <c r="B7" s="7">
        <v>4183</v>
      </c>
      <c r="C7" s="7">
        <v>6810</v>
      </c>
      <c r="D7" s="7">
        <v>1422</v>
      </c>
      <c r="E7" s="7">
        <v>12393</v>
      </c>
      <c r="F7" s="7">
        <v>150</v>
      </c>
      <c r="G7" s="7">
        <v>643</v>
      </c>
      <c r="H7" s="7">
        <v>28</v>
      </c>
      <c r="I7" s="7">
        <v>716</v>
      </c>
      <c r="J7" s="7">
        <v>0</v>
      </c>
      <c r="K7" s="7">
        <v>1</v>
      </c>
      <c r="L7" s="7">
        <v>0</v>
      </c>
      <c r="M7" s="7">
        <v>525</v>
      </c>
      <c r="N7" s="7">
        <f>SUM(B7:M7)</f>
        <v>26871</v>
      </c>
      <c r="O7" s="7">
        <v>182</v>
      </c>
      <c r="P7" s="7">
        <v>0</v>
      </c>
      <c r="Q7" s="7">
        <v>324</v>
      </c>
      <c r="R7" s="7">
        <v>9</v>
      </c>
      <c r="S7" s="7">
        <v>0</v>
      </c>
      <c r="T7" s="7">
        <v>3</v>
      </c>
      <c r="U7" s="7">
        <v>5</v>
      </c>
      <c r="V7" s="7">
        <v>9</v>
      </c>
      <c r="W7" s="7">
        <v>0</v>
      </c>
      <c r="X7" s="7">
        <v>406</v>
      </c>
      <c r="Y7" s="7">
        <v>298</v>
      </c>
      <c r="Z7" s="7">
        <v>36</v>
      </c>
      <c r="AA7" s="7">
        <v>2</v>
      </c>
      <c r="AB7" s="7">
        <v>0</v>
      </c>
      <c r="AC7" s="7">
        <f t="shared" si="1"/>
        <v>1274</v>
      </c>
      <c r="AD7" s="7">
        <f t="shared" si="2"/>
        <v>28145</v>
      </c>
      <c r="AE7" s="8" t="s">
        <v>18</v>
      </c>
    </row>
    <row r="8" spans="1:31" x14ac:dyDescent="0.2">
      <c r="A8" s="6" t="s">
        <v>9</v>
      </c>
      <c r="B8" s="7">
        <v>39813</v>
      </c>
      <c r="C8" s="7">
        <v>51826</v>
      </c>
      <c r="D8" s="7">
        <v>7055</v>
      </c>
      <c r="E8" s="7">
        <v>52393</v>
      </c>
      <c r="F8" s="7">
        <v>1244</v>
      </c>
      <c r="G8" s="7">
        <v>4783</v>
      </c>
      <c r="H8" s="7">
        <v>175</v>
      </c>
      <c r="I8" s="7">
        <v>2775</v>
      </c>
      <c r="J8" s="7">
        <v>1</v>
      </c>
      <c r="K8" s="7">
        <v>26</v>
      </c>
      <c r="L8" s="7">
        <v>0</v>
      </c>
      <c r="M8" s="7">
        <v>161</v>
      </c>
      <c r="N8" s="7">
        <f>SUM(B8:M8)</f>
        <v>160252</v>
      </c>
      <c r="O8" s="7">
        <v>2897</v>
      </c>
      <c r="P8" s="7">
        <v>0</v>
      </c>
      <c r="Q8" s="7">
        <v>1080</v>
      </c>
      <c r="R8" s="7">
        <v>287</v>
      </c>
      <c r="S8" s="7">
        <v>0</v>
      </c>
      <c r="T8" s="7">
        <v>104</v>
      </c>
      <c r="U8" s="7">
        <v>52</v>
      </c>
      <c r="V8" s="7">
        <v>144</v>
      </c>
      <c r="W8" s="7">
        <v>0</v>
      </c>
      <c r="X8" s="7">
        <v>4159</v>
      </c>
      <c r="Y8" s="7">
        <v>1400</v>
      </c>
      <c r="Z8" s="7">
        <v>69</v>
      </c>
      <c r="AA8" s="7">
        <v>1</v>
      </c>
      <c r="AB8" s="7">
        <v>0</v>
      </c>
      <c r="AC8" s="7">
        <f t="shared" si="1"/>
        <v>10193</v>
      </c>
      <c r="AD8" s="7">
        <f t="shared" si="2"/>
        <v>170445</v>
      </c>
      <c r="AE8" s="8" t="s">
        <v>9</v>
      </c>
    </row>
    <row r="9" spans="1:31" x14ac:dyDescent="0.2">
      <c r="A9" s="6" t="s">
        <v>13</v>
      </c>
      <c r="B9" s="7">
        <v>24706</v>
      </c>
      <c r="C9" s="7">
        <v>23827</v>
      </c>
      <c r="D9" s="7">
        <v>4792</v>
      </c>
      <c r="E9" s="7">
        <v>34115</v>
      </c>
      <c r="F9" s="7">
        <v>489</v>
      </c>
      <c r="G9" s="7">
        <v>2515</v>
      </c>
      <c r="H9" s="7">
        <v>55</v>
      </c>
      <c r="I9" s="7">
        <v>1036</v>
      </c>
      <c r="J9" s="7">
        <v>0</v>
      </c>
      <c r="K9" s="7">
        <v>6</v>
      </c>
      <c r="L9" s="7">
        <v>0</v>
      </c>
      <c r="M9" s="7">
        <v>26</v>
      </c>
      <c r="N9" s="7">
        <f t="shared" ref="N9:N22" si="3">SUM(B9:M9)</f>
        <v>91567</v>
      </c>
      <c r="O9" s="7">
        <v>813</v>
      </c>
      <c r="P9" s="7">
        <v>0</v>
      </c>
      <c r="Q9" s="7">
        <v>560</v>
      </c>
      <c r="R9" s="7">
        <v>180</v>
      </c>
      <c r="S9" s="7">
        <v>0</v>
      </c>
      <c r="T9" s="7">
        <v>68</v>
      </c>
      <c r="U9" s="7">
        <v>85</v>
      </c>
      <c r="V9" s="7">
        <v>32</v>
      </c>
      <c r="W9" s="7">
        <v>0</v>
      </c>
      <c r="X9" s="7">
        <v>2687</v>
      </c>
      <c r="Y9" s="7">
        <v>1055</v>
      </c>
      <c r="Z9" s="7">
        <v>51</v>
      </c>
      <c r="AA9" s="7">
        <v>2</v>
      </c>
      <c r="AB9" s="7">
        <v>0</v>
      </c>
      <c r="AC9" s="7">
        <f t="shared" si="1"/>
        <v>5533</v>
      </c>
      <c r="AD9" s="7">
        <f t="shared" si="2"/>
        <v>97100</v>
      </c>
      <c r="AE9" s="8" t="s">
        <v>13</v>
      </c>
    </row>
    <row r="10" spans="1:31" x14ac:dyDescent="0.2">
      <c r="A10" s="49" t="s">
        <v>98</v>
      </c>
      <c r="B10" s="7">
        <v>22688</v>
      </c>
      <c r="C10" s="7">
        <v>21764</v>
      </c>
      <c r="D10" s="7">
        <v>2074</v>
      </c>
      <c r="E10" s="7">
        <v>11517</v>
      </c>
      <c r="F10" s="7">
        <v>439</v>
      </c>
      <c r="G10" s="7">
        <v>895</v>
      </c>
      <c r="H10" s="7">
        <v>91</v>
      </c>
      <c r="I10" s="7">
        <v>1072</v>
      </c>
      <c r="J10" s="7">
        <v>1</v>
      </c>
      <c r="K10" s="7">
        <v>32</v>
      </c>
      <c r="L10" s="7">
        <v>0</v>
      </c>
      <c r="M10" s="7">
        <v>38</v>
      </c>
      <c r="N10" s="7">
        <f t="shared" si="3"/>
        <v>60611</v>
      </c>
      <c r="O10" s="7">
        <v>193</v>
      </c>
      <c r="P10" s="7">
        <v>0</v>
      </c>
      <c r="Q10" s="7">
        <v>394</v>
      </c>
      <c r="R10" s="7">
        <v>27</v>
      </c>
      <c r="S10" s="7">
        <v>0</v>
      </c>
      <c r="T10" s="7">
        <v>26</v>
      </c>
      <c r="U10" s="7">
        <v>0</v>
      </c>
      <c r="V10" s="7">
        <v>0</v>
      </c>
      <c r="W10" s="7">
        <v>0</v>
      </c>
      <c r="X10" s="7">
        <v>14</v>
      </c>
      <c r="Y10" s="7">
        <v>3</v>
      </c>
      <c r="Z10" s="7">
        <v>1</v>
      </c>
      <c r="AA10" s="7">
        <v>0</v>
      </c>
      <c r="AB10" s="7">
        <v>0</v>
      </c>
      <c r="AC10" s="7">
        <f t="shared" si="1"/>
        <v>658</v>
      </c>
      <c r="AD10" s="7">
        <f t="shared" si="2"/>
        <v>61269</v>
      </c>
      <c r="AE10" s="8" t="s">
        <v>98</v>
      </c>
    </row>
    <row r="11" spans="1:31" x14ac:dyDescent="0.2">
      <c r="A11" s="6" t="s">
        <v>56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15621</v>
      </c>
      <c r="M11" s="7">
        <v>0</v>
      </c>
      <c r="N11" s="7">
        <f t="shared" si="3"/>
        <v>15621</v>
      </c>
      <c r="O11" s="7">
        <v>0</v>
      </c>
      <c r="P11" s="7">
        <v>0</v>
      </c>
      <c r="Q11" s="7">
        <v>0</v>
      </c>
      <c r="R11" s="7">
        <v>0</v>
      </c>
      <c r="S11" s="7">
        <v>3469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f t="shared" si="1"/>
        <v>3469</v>
      </c>
      <c r="AD11" s="7">
        <f t="shared" si="2"/>
        <v>19090</v>
      </c>
      <c r="AE11" s="8" t="s">
        <v>56</v>
      </c>
    </row>
    <row r="12" spans="1:31" x14ac:dyDescent="0.2">
      <c r="A12" s="6" t="s">
        <v>10</v>
      </c>
      <c r="B12" s="7">
        <v>13534</v>
      </c>
      <c r="C12" s="7">
        <v>19157</v>
      </c>
      <c r="D12" s="7">
        <v>3911</v>
      </c>
      <c r="E12" s="7">
        <v>25551</v>
      </c>
      <c r="F12" s="7">
        <v>431</v>
      </c>
      <c r="G12" s="7">
        <v>1270</v>
      </c>
      <c r="H12" s="7">
        <v>84</v>
      </c>
      <c r="I12" s="7">
        <v>1178</v>
      </c>
      <c r="J12" s="7">
        <v>6</v>
      </c>
      <c r="K12" s="7">
        <v>1</v>
      </c>
      <c r="L12" s="7">
        <v>0</v>
      </c>
      <c r="M12" s="7">
        <v>3646</v>
      </c>
      <c r="N12" s="7">
        <f t="shared" si="3"/>
        <v>68769</v>
      </c>
      <c r="O12" s="7">
        <v>831</v>
      </c>
      <c r="P12" s="7">
        <v>0</v>
      </c>
      <c r="Q12" s="7">
        <v>778</v>
      </c>
      <c r="R12" s="7">
        <v>117</v>
      </c>
      <c r="S12" s="7">
        <v>0</v>
      </c>
      <c r="T12" s="7">
        <v>21</v>
      </c>
      <c r="U12" s="7">
        <v>31</v>
      </c>
      <c r="V12" s="7">
        <v>27</v>
      </c>
      <c r="W12" s="7">
        <v>0</v>
      </c>
      <c r="X12" s="7">
        <v>1529</v>
      </c>
      <c r="Y12" s="7">
        <v>923</v>
      </c>
      <c r="Z12" s="7">
        <v>47</v>
      </c>
      <c r="AA12" s="7">
        <v>6</v>
      </c>
      <c r="AB12" s="7">
        <v>0</v>
      </c>
      <c r="AC12" s="7">
        <f t="shared" si="1"/>
        <v>4310</v>
      </c>
      <c r="AD12" s="7">
        <f t="shared" si="2"/>
        <v>73079</v>
      </c>
      <c r="AE12" s="8" t="s">
        <v>10</v>
      </c>
    </row>
    <row r="13" spans="1:31" x14ac:dyDescent="0.2">
      <c r="A13" s="6" t="s">
        <v>16</v>
      </c>
      <c r="B13" s="7">
        <v>13019</v>
      </c>
      <c r="C13" s="7">
        <v>11746</v>
      </c>
      <c r="D13" s="7">
        <v>3890</v>
      </c>
      <c r="E13" s="7">
        <v>24481</v>
      </c>
      <c r="F13" s="7">
        <v>269</v>
      </c>
      <c r="G13" s="7">
        <v>1307</v>
      </c>
      <c r="H13" s="7">
        <v>56</v>
      </c>
      <c r="I13" s="7">
        <v>455</v>
      </c>
      <c r="J13" s="7">
        <v>0</v>
      </c>
      <c r="K13" s="7">
        <v>11</v>
      </c>
      <c r="L13" s="7">
        <v>0</v>
      </c>
      <c r="M13" s="7">
        <v>11</v>
      </c>
      <c r="N13" s="7">
        <f>SUM(B13:M13)</f>
        <v>55245</v>
      </c>
      <c r="O13" s="7">
        <v>969</v>
      </c>
      <c r="P13" s="7">
        <v>0</v>
      </c>
      <c r="Q13" s="7">
        <v>512</v>
      </c>
      <c r="R13" s="7">
        <v>106</v>
      </c>
      <c r="S13" s="7">
        <v>0</v>
      </c>
      <c r="T13" s="7">
        <v>28</v>
      </c>
      <c r="U13" s="7">
        <v>27</v>
      </c>
      <c r="V13" s="7">
        <v>26</v>
      </c>
      <c r="W13" s="7">
        <v>0</v>
      </c>
      <c r="X13" s="7">
        <v>1648</v>
      </c>
      <c r="Y13" s="7">
        <v>956</v>
      </c>
      <c r="Z13" s="7">
        <v>60</v>
      </c>
      <c r="AA13" s="7">
        <v>0</v>
      </c>
      <c r="AB13" s="7">
        <v>0</v>
      </c>
      <c r="AC13" s="7">
        <f t="shared" si="1"/>
        <v>4332</v>
      </c>
      <c r="AD13" s="7">
        <f t="shared" si="2"/>
        <v>59577</v>
      </c>
      <c r="AE13" s="8" t="s">
        <v>16</v>
      </c>
    </row>
    <row r="14" spans="1:31" x14ac:dyDescent="0.2">
      <c r="A14" s="6" t="s">
        <v>21</v>
      </c>
      <c r="B14" s="7">
        <v>22712</v>
      </c>
      <c r="C14" s="7">
        <v>30772</v>
      </c>
      <c r="D14" s="7">
        <v>5420</v>
      </c>
      <c r="E14" s="7">
        <v>42366</v>
      </c>
      <c r="F14" s="7">
        <v>732</v>
      </c>
      <c r="G14" s="7">
        <v>3866</v>
      </c>
      <c r="H14" s="7">
        <v>90</v>
      </c>
      <c r="I14" s="7">
        <v>1025</v>
      </c>
      <c r="J14" s="7">
        <v>4</v>
      </c>
      <c r="K14" s="7">
        <v>179</v>
      </c>
      <c r="L14" s="7">
        <v>0</v>
      </c>
      <c r="M14" s="7">
        <v>46</v>
      </c>
      <c r="N14" s="7">
        <f t="shared" si="3"/>
        <v>107212</v>
      </c>
      <c r="O14" s="7">
        <v>807</v>
      </c>
      <c r="P14" s="7">
        <v>0</v>
      </c>
      <c r="Q14" s="7">
        <v>300</v>
      </c>
      <c r="R14" s="7">
        <v>113</v>
      </c>
      <c r="S14" s="7">
        <v>0</v>
      </c>
      <c r="T14" s="7">
        <v>74</v>
      </c>
      <c r="U14" s="7">
        <v>2</v>
      </c>
      <c r="V14" s="7">
        <v>14</v>
      </c>
      <c r="W14" s="7">
        <v>0</v>
      </c>
      <c r="X14" s="7">
        <v>1325</v>
      </c>
      <c r="Y14" s="7">
        <v>772</v>
      </c>
      <c r="Z14" s="7">
        <v>56</v>
      </c>
      <c r="AA14" s="7">
        <v>0</v>
      </c>
      <c r="AB14" s="7">
        <v>0</v>
      </c>
      <c r="AC14" s="7">
        <f t="shared" si="1"/>
        <v>3463</v>
      </c>
      <c r="AD14" s="7">
        <f t="shared" si="2"/>
        <v>110675</v>
      </c>
      <c r="AE14" s="8" t="s">
        <v>21</v>
      </c>
    </row>
    <row r="15" spans="1:31" x14ac:dyDescent="0.2">
      <c r="A15" s="6" t="s">
        <v>12</v>
      </c>
      <c r="B15" s="7">
        <v>1286</v>
      </c>
      <c r="C15" s="7">
        <v>335</v>
      </c>
      <c r="D15" s="7">
        <v>84</v>
      </c>
      <c r="E15" s="7">
        <v>136</v>
      </c>
      <c r="F15" s="7">
        <v>6</v>
      </c>
      <c r="G15" s="7">
        <v>95</v>
      </c>
      <c r="H15" s="7">
        <v>0</v>
      </c>
      <c r="I15" s="7">
        <v>2</v>
      </c>
      <c r="J15" s="7">
        <v>0</v>
      </c>
      <c r="K15" s="7">
        <v>0</v>
      </c>
      <c r="L15" s="7">
        <v>0</v>
      </c>
      <c r="M15" s="7">
        <v>0</v>
      </c>
      <c r="N15" s="7">
        <f>SUM(B15:M15)</f>
        <v>1944</v>
      </c>
      <c r="O15" s="7">
        <v>6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f t="shared" si="1"/>
        <v>7</v>
      </c>
      <c r="AD15" s="7">
        <f t="shared" si="2"/>
        <v>1951</v>
      </c>
      <c r="AE15" s="8" t="s">
        <v>12</v>
      </c>
    </row>
    <row r="16" spans="1:31" x14ac:dyDescent="0.2">
      <c r="A16" s="6" t="s">
        <v>15</v>
      </c>
      <c r="B16" s="7">
        <v>17431</v>
      </c>
      <c r="C16" s="7">
        <v>22465</v>
      </c>
      <c r="D16" s="7">
        <v>5983</v>
      </c>
      <c r="E16" s="7">
        <v>39662</v>
      </c>
      <c r="F16" s="7">
        <v>368</v>
      </c>
      <c r="G16" s="7">
        <v>3576</v>
      </c>
      <c r="H16" s="7">
        <v>57</v>
      </c>
      <c r="I16" s="7">
        <v>731</v>
      </c>
      <c r="J16" s="7">
        <v>0</v>
      </c>
      <c r="K16" s="7">
        <v>7</v>
      </c>
      <c r="L16" s="7">
        <v>0</v>
      </c>
      <c r="M16" s="7">
        <v>0</v>
      </c>
      <c r="N16" s="7">
        <f>SUM(B16:M16)</f>
        <v>90280</v>
      </c>
      <c r="O16" s="7">
        <v>549</v>
      </c>
      <c r="P16" s="7">
        <v>0</v>
      </c>
      <c r="Q16" s="7">
        <v>306</v>
      </c>
      <c r="R16" s="7">
        <v>115</v>
      </c>
      <c r="S16" s="7">
        <v>0</v>
      </c>
      <c r="T16" s="7">
        <v>57</v>
      </c>
      <c r="U16" s="7">
        <v>6</v>
      </c>
      <c r="V16" s="7">
        <v>13</v>
      </c>
      <c r="W16" s="7">
        <v>0</v>
      </c>
      <c r="X16" s="7">
        <v>2206</v>
      </c>
      <c r="Y16" s="7">
        <v>1064</v>
      </c>
      <c r="Z16" s="7">
        <v>111</v>
      </c>
      <c r="AA16" s="7">
        <v>0</v>
      </c>
      <c r="AB16" s="7">
        <v>0</v>
      </c>
      <c r="AC16" s="7">
        <f t="shared" si="1"/>
        <v>4427</v>
      </c>
      <c r="AD16" s="7">
        <f t="shared" si="2"/>
        <v>94707</v>
      </c>
      <c r="AE16" s="8" t="s">
        <v>15</v>
      </c>
    </row>
    <row r="17" spans="1:40" x14ac:dyDescent="0.2">
      <c r="A17" s="6" t="s">
        <v>24</v>
      </c>
      <c r="B17" s="7">
        <v>4098</v>
      </c>
      <c r="C17" s="7">
        <v>2908</v>
      </c>
      <c r="D17" s="7">
        <v>2755</v>
      </c>
      <c r="E17" s="7">
        <v>13096</v>
      </c>
      <c r="F17" s="7">
        <v>387</v>
      </c>
      <c r="G17" s="7">
        <v>796</v>
      </c>
      <c r="H17" s="7">
        <v>5</v>
      </c>
      <c r="I17" s="7">
        <v>145</v>
      </c>
      <c r="J17" s="7">
        <v>0</v>
      </c>
      <c r="K17" s="7">
        <v>0</v>
      </c>
      <c r="L17" s="7">
        <v>0</v>
      </c>
      <c r="M17" s="7">
        <v>0</v>
      </c>
      <c r="N17" s="7">
        <f>SUM(B17:M17)</f>
        <v>24190</v>
      </c>
      <c r="O17" s="7">
        <v>137</v>
      </c>
      <c r="P17" s="7">
        <v>0</v>
      </c>
      <c r="Q17" s="7">
        <v>81</v>
      </c>
      <c r="R17" s="7">
        <v>4</v>
      </c>
      <c r="S17" s="7">
        <v>0</v>
      </c>
      <c r="T17" s="7">
        <v>13</v>
      </c>
      <c r="U17" s="7">
        <v>12</v>
      </c>
      <c r="V17" s="7">
        <v>11</v>
      </c>
      <c r="W17" s="7">
        <v>0</v>
      </c>
      <c r="X17" s="7">
        <v>268</v>
      </c>
      <c r="Y17" s="7">
        <v>268</v>
      </c>
      <c r="Z17" s="7">
        <v>11</v>
      </c>
      <c r="AA17" s="7">
        <v>0</v>
      </c>
      <c r="AB17" s="7">
        <v>0</v>
      </c>
      <c r="AC17" s="7">
        <f t="shared" si="1"/>
        <v>805</v>
      </c>
      <c r="AD17" s="7">
        <f t="shared" si="2"/>
        <v>24995</v>
      </c>
      <c r="AE17" s="8" t="s">
        <v>24</v>
      </c>
    </row>
    <row r="18" spans="1:40" x14ac:dyDescent="0.2">
      <c r="A18" s="6" t="s">
        <v>19</v>
      </c>
      <c r="B18" s="7">
        <v>41</v>
      </c>
      <c r="C18" s="7">
        <v>22</v>
      </c>
      <c r="D18" s="7">
        <v>4</v>
      </c>
      <c r="E18" s="7">
        <v>20</v>
      </c>
      <c r="F18" s="7">
        <v>1</v>
      </c>
      <c r="G18" s="7">
        <v>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>SUM(B18:M18)</f>
        <v>97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</v>
      </c>
      <c r="Y18" s="7">
        <v>0</v>
      </c>
      <c r="Z18" s="7">
        <v>0</v>
      </c>
      <c r="AA18" s="7">
        <v>0</v>
      </c>
      <c r="AB18" s="7">
        <v>0</v>
      </c>
      <c r="AC18" s="7">
        <f t="shared" si="1"/>
        <v>1</v>
      </c>
      <c r="AD18" s="7">
        <f t="shared" si="2"/>
        <v>98</v>
      </c>
      <c r="AE18" s="8" t="s">
        <v>19</v>
      </c>
    </row>
    <row r="19" spans="1:40" x14ac:dyDescent="0.2">
      <c r="A19" s="6" t="s">
        <v>20</v>
      </c>
      <c r="B19" s="7">
        <v>39659</v>
      </c>
      <c r="C19" s="7">
        <v>41233</v>
      </c>
      <c r="D19" s="7">
        <v>8820</v>
      </c>
      <c r="E19" s="7">
        <v>51991</v>
      </c>
      <c r="F19" s="7">
        <v>1386</v>
      </c>
      <c r="G19" s="7">
        <v>5773</v>
      </c>
      <c r="H19" s="7">
        <v>153</v>
      </c>
      <c r="I19" s="7">
        <v>1536</v>
      </c>
      <c r="J19" s="7">
        <v>1</v>
      </c>
      <c r="K19" s="7">
        <v>238</v>
      </c>
      <c r="L19" s="7">
        <v>0</v>
      </c>
      <c r="M19" s="7">
        <v>59</v>
      </c>
      <c r="N19" s="7">
        <f>SUM(B19:M19)</f>
        <v>150849</v>
      </c>
      <c r="O19" s="7">
        <v>1838</v>
      </c>
      <c r="P19" s="7">
        <v>3</v>
      </c>
      <c r="Q19" s="7">
        <v>444</v>
      </c>
      <c r="R19" s="7">
        <v>175</v>
      </c>
      <c r="S19" s="7">
        <v>0</v>
      </c>
      <c r="T19" s="7">
        <v>107</v>
      </c>
      <c r="U19" s="7">
        <v>39</v>
      </c>
      <c r="V19" s="7">
        <v>9</v>
      </c>
      <c r="W19" s="7">
        <v>0</v>
      </c>
      <c r="X19" s="7">
        <v>3200</v>
      </c>
      <c r="Y19" s="7">
        <v>1008</v>
      </c>
      <c r="Z19" s="7">
        <v>183</v>
      </c>
      <c r="AA19" s="7">
        <v>0</v>
      </c>
      <c r="AB19" s="7">
        <v>1</v>
      </c>
      <c r="AC19" s="7">
        <f t="shared" si="1"/>
        <v>7007</v>
      </c>
      <c r="AD19" s="7">
        <f t="shared" si="2"/>
        <v>157856</v>
      </c>
      <c r="AE19" s="8" t="s">
        <v>20</v>
      </c>
    </row>
    <row r="20" spans="1:40" x14ac:dyDescent="0.2">
      <c r="A20" s="6" t="s">
        <v>22</v>
      </c>
      <c r="B20" s="7">
        <v>9666</v>
      </c>
      <c r="C20" s="7">
        <v>12742</v>
      </c>
      <c r="D20" s="7">
        <v>3662</v>
      </c>
      <c r="E20" s="7">
        <v>24815</v>
      </c>
      <c r="F20" s="7">
        <v>398</v>
      </c>
      <c r="G20" s="7">
        <v>1476</v>
      </c>
      <c r="H20" s="7">
        <v>96</v>
      </c>
      <c r="I20" s="7">
        <v>680</v>
      </c>
      <c r="J20" s="7">
        <v>0</v>
      </c>
      <c r="K20" s="7">
        <v>17</v>
      </c>
      <c r="L20" s="7">
        <v>0</v>
      </c>
      <c r="M20" s="7">
        <v>143</v>
      </c>
      <c r="N20" s="7">
        <f t="shared" si="3"/>
        <v>53695</v>
      </c>
      <c r="O20" s="7">
        <v>471</v>
      </c>
      <c r="P20" s="7">
        <v>1</v>
      </c>
      <c r="Q20" s="7">
        <v>380</v>
      </c>
      <c r="R20" s="7">
        <v>20</v>
      </c>
      <c r="S20" s="7">
        <v>0</v>
      </c>
      <c r="T20" s="7">
        <v>40</v>
      </c>
      <c r="U20" s="7">
        <v>22</v>
      </c>
      <c r="V20" s="7">
        <v>40</v>
      </c>
      <c r="W20" s="7">
        <v>0</v>
      </c>
      <c r="X20" s="7">
        <v>836</v>
      </c>
      <c r="Y20" s="7">
        <v>732</v>
      </c>
      <c r="Z20" s="7">
        <v>40</v>
      </c>
      <c r="AA20" s="7">
        <v>0</v>
      </c>
      <c r="AB20" s="7">
        <v>0</v>
      </c>
      <c r="AC20" s="7">
        <f t="shared" si="1"/>
        <v>2582</v>
      </c>
      <c r="AD20" s="7">
        <f t="shared" si="2"/>
        <v>56277</v>
      </c>
      <c r="AE20" s="8" t="s">
        <v>22</v>
      </c>
    </row>
    <row r="21" spans="1:40" x14ac:dyDescent="0.2">
      <c r="A21" s="6" t="s">
        <v>14</v>
      </c>
      <c r="B21" s="7">
        <v>26487</v>
      </c>
      <c r="C21" s="7">
        <v>23047</v>
      </c>
      <c r="D21" s="7">
        <v>4615</v>
      </c>
      <c r="E21" s="7">
        <v>33273</v>
      </c>
      <c r="F21" s="7">
        <v>994</v>
      </c>
      <c r="G21" s="7">
        <v>2586</v>
      </c>
      <c r="H21" s="7">
        <v>83</v>
      </c>
      <c r="I21" s="7">
        <v>998</v>
      </c>
      <c r="J21" s="7">
        <v>0</v>
      </c>
      <c r="K21" s="7">
        <v>94</v>
      </c>
      <c r="L21" s="7">
        <v>0</v>
      </c>
      <c r="M21" s="7">
        <v>1</v>
      </c>
      <c r="N21" s="7">
        <f t="shared" si="3"/>
        <v>92178</v>
      </c>
      <c r="O21" s="7">
        <v>417</v>
      </c>
      <c r="P21" s="7">
        <v>0</v>
      </c>
      <c r="Q21" s="7">
        <v>311</v>
      </c>
      <c r="R21" s="7">
        <v>214</v>
      </c>
      <c r="S21" s="7">
        <v>0</v>
      </c>
      <c r="T21" s="7">
        <v>24</v>
      </c>
      <c r="U21" s="7">
        <v>51</v>
      </c>
      <c r="V21" s="7">
        <v>27</v>
      </c>
      <c r="W21" s="7">
        <v>0</v>
      </c>
      <c r="X21" s="7">
        <v>2031</v>
      </c>
      <c r="Y21" s="7">
        <v>1014</v>
      </c>
      <c r="Z21" s="7">
        <v>34</v>
      </c>
      <c r="AA21" s="7">
        <v>0</v>
      </c>
      <c r="AB21" s="7">
        <v>0</v>
      </c>
      <c r="AC21" s="7">
        <f t="shared" si="1"/>
        <v>4123</v>
      </c>
      <c r="AD21" s="7">
        <f t="shared" si="2"/>
        <v>96301</v>
      </c>
      <c r="AE21" s="8" t="s">
        <v>14</v>
      </c>
    </row>
    <row r="22" spans="1:40" x14ac:dyDescent="0.2">
      <c r="A22" s="6" t="s">
        <v>11</v>
      </c>
      <c r="B22" s="7">
        <v>8851</v>
      </c>
      <c r="C22" s="7">
        <v>9942</v>
      </c>
      <c r="D22" s="7">
        <v>2669</v>
      </c>
      <c r="E22" s="7">
        <v>16209</v>
      </c>
      <c r="F22" s="7">
        <v>300</v>
      </c>
      <c r="G22" s="7">
        <v>1051</v>
      </c>
      <c r="H22" s="7">
        <v>89</v>
      </c>
      <c r="I22" s="7">
        <v>697</v>
      </c>
      <c r="J22" s="7">
        <v>5</v>
      </c>
      <c r="K22" s="7">
        <v>2</v>
      </c>
      <c r="L22" s="7">
        <v>0</v>
      </c>
      <c r="M22" s="7">
        <v>48</v>
      </c>
      <c r="N22" s="7">
        <f t="shared" si="3"/>
        <v>39863</v>
      </c>
      <c r="O22" s="7">
        <v>439</v>
      </c>
      <c r="P22" s="7">
        <v>0</v>
      </c>
      <c r="Q22" s="7">
        <v>535</v>
      </c>
      <c r="R22" s="7">
        <v>62</v>
      </c>
      <c r="S22" s="7">
        <v>0</v>
      </c>
      <c r="T22" s="7">
        <v>18</v>
      </c>
      <c r="U22" s="7">
        <v>4</v>
      </c>
      <c r="V22" s="7">
        <v>20</v>
      </c>
      <c r="W22" s="7">
        <v>0</v>
      </c>
      <c r="X22" s="7">
        <v>805</v>
      </c>
      <c r="Y22" s="7">
        <v>550</v>
      </c>
      <c r="Z22" s="7">
        <v>65</v>
      </c>
      <c r="AA22" s="7">
        <v>0</v>
      </c>
      <c r="AB22" s="7">
        <v>0</v>
      </c>
      <c r="AC22" s="7">
        <f t="shared" ref="AC22" si="4">SUM(O22:AB22)</f>
        <v>2498</v>
      </c>
      <c r="AD22" s="7">
        <f t="shared" si="2"/>
        <v>42361</v>
      </c>
      <c r="AE22" s="8" t="s">
        <v>11</v>
      </c>
    </row>
    <row r="23" spans="1:40" x14ac:dyDescent="0.2">
      <c r="A23" s="6" t="s">
        <v>17</v>
      </c>
      <c r="B23" s="7">
        <v>5158</v>
      </c>
      <c r="C23" s="7">
        <v>6135</v>
      </c>
      <c r="D23" s="7">
        <v>1623</v>
      </c>
      <c r="E23" s="7">
        <v>13132</v>
      </c>
      <c r="F23" s="7">
        <v>147</v>
      </c>
      <c r="G23" s="7">
        <v>1203</v>
      </c>
      <c r="H23" s="7">
        <v>6</v>
      </c>
      <c r="I23" s="7">
        <v>164</v>
      </c>
      <c r="J23" s="7">
        <v>0</v>
      </c>
      <c r="K23" s="7">
        <v>1</v>
      </c>
      <c r="L23" s="7">
        <v>0</v>
      </c>
      <c r="M23" s="7">
        <v>8</v>
      </c>
      <c r="N23" s="7">
        <f>SUM(B23:M23)</f>
        <v>27577</v>
      </c>
      <c r="O23" s="7">
        <v>235</v>
      </c>
      <c r="P23" s="7">
        <v>0</v>
      </c>
      <c r="Q23" s="7">
        <v>172</v>
      </c>
      <c r="R23" s="7">
        <v>35</v>
      </c>
      <c r="S23" s="7">
        <v>0</v>
      </c>
      <c r="T23" s="7">
        <v>9</v>
      </c>
      <c r="U23" s="7">
        <v>9</v>
      </c>
      <c r="V23" s="7">
        <v>23</v>
      </c>
      <c r="W23" s="7">
        <v>0</v>
      </c>
      <c r="X23" s="7">
        <v>819</v>
      </c>
      <c r="Y23" s="7">
        <v>484</v>
      </c>
      <c r="Z23" s="7">
        <v>24</v>
      </c>
      <c r="AA23" s="7">
        <v>0</v>
      </c>
      <c r="AB23" s="7">
        <v>0</v>
      </c>
      <c r="AC23" s="7">
        <f>SUM(O23:AB23)</f>
        <v>1810</v>
      </c>
      <c r="AD23" s="7">
        <f t="shared" si="2"/>
        <v>29387</v>
      </c>
      <c r="AE23" s="8" t="s">
        <v>17</v>
      </c>
    </row>
    <row r="24" spans="1:40" x14ac:dyDescent="0.2">
      <c r="A24" s="6" t="s">
        <v>53</v>
      </c>
      <c r="B24" s="7">
        <v>371</v>
      </c>
      <c r="C24" s="7">
        <v>92</v>
      </c>
      <c r="D24" s="7">
        <v>128</v>
      </c>
      <c r="E24" s="7">
        <v>4367</v>
      </c>
      <c r="F24" s="7">
        <v>5</v>
      </c>
      <c r="G24" s="7">
        <v>4</v>
      </c>
      <c r="H24" s="7">
        <v>0</v>
      </c>
      <c r="I24" s="7">
        <v>11</v>
      </c>
      <c r="J24" s="7">
        <v>0</v>
      </c>
      <c r="K24" s="7">
        <v>2</v>
      </c>
      <c r="L24" s="7">
        <v>0</v>
      </c>
      <c r="M24" s="7">
        <v>0</v>
      </c>
      <c r="N24" s="7">
        <f>SUM(B24:M24)</f>
        <v>4980</v>
      </c>
      <c r="O24" s="7">
        <v>0</v>
      </c>
      <c r="P24" s="7">
        <v>0</v>
      </c>
      <c r="Q24" s="7">
        <v>0</v>
      </c>
      <c r="R24" s="7">
        <v>7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>SUM(O24:AB24)</f>
        <v>7</v>
      </c>
      <c r="AD24" s="7">
        <f t="shared" si="2"/>
        <v>4987</v>
      </c>
      <c r="AE24" s="8" t="s">
        <v>53</v>
      </c>
    </row>
    <row r="25" spans="1:40" x14ac:dyDescent="0.2">
      <c r="A25" s="6" t="s">
        <v>50</v>
      </c>
      <c r="B25" s="7">
        <v>650</v>
      </c>
      <c r="C25" s="7">
        <v>337</v>
      </c>
      <c r="D25" s="7">
        <v>36</v>
      </c>
      <c r="E25" s="7">
        <v>379</v>
      </c>
      <c r="F25" s="7">
        <v>4</v>
      </c>
      <c r="G25" s="7">
        <v>24</v>
      </c>
      <c r="H25" s="7">
        <v>1</v>
      </c>
      <c r="I25" s="7">
        <v>11</v>
      </c>
      <c r="J25" s="7">
        <v>0</v>
      </c>
      <c r="K25" s="7">
        <v>0</v>
      </c>
      <c r="L25" s="7">
        <v>0</v>
      </c>
      <c r="M25" s="7">
        <v>319</v>
      </c>
      <c r="N25" s="7">
        <f>SUM(B25:M25)</f>
        <v>1761</v>
      </c>
      <c r="O25" s="7">
        <v>12</v>
      </c>
      <c r="P25" s="7">
        <v>0</v>
      </c>
      <c r="Q25" s="7">
        <v>18</v>
      </c>
      <c r="R25" s="7">
        <v>0</v>
      </c>
      <c r="S25" s="7">
        <v>0</v>
      </c>
      <c r="T25" s="7">
        <v>3</v>
      </c>
      <c r="U25" s="7">
        <v>7</v>
      </c>
      <c r="V25" s="7">
        <v>3</v>
      </c>
      <c r="W25" s="7">
        <v>0</v>
      </c>
      <c r="X25" s="7">
        <v>69</v>
      </c>
      <c r="Y25" s="7">
        <v>41</v>
      </c>
      <c r="Z25" s="7">
        <v>3</v>
      </c>
      <c r="AA25" s="7">
        <v>0</v>
      </c>
      <c r="AB25" s="7">
        <v>0</v>
      </c>
      <c r="AC25" s="7">
        <f>SUM(O25:AB25)</f>
        <v>156</v>
      </c>
      <c r="AD25" s="7">
        <f t="shared" si="2"/>
        <v>1917</v>
      </c>
      <c r="AE25" s="8" t="s">
        <v>50</v>
      </c>
    </row>
    <row r="26" spans="1:40" s="15" customFormat="1" x14ac:dyDescent="0.2">
      <c r="A26" s="16" t="s">
        <v>52</v>
      </c>
      <c r="B26" s="17">
        <f>SUM(B27:B28)</f>
        <v>4947</v>
      </c>
      <c r="C26" s="17">
        <f t="shared" ref="C26:AD26" si="5">SUM(C27:C28)</f>
        <v>12774</v>
      </c>
      <c r="D26" s="17">
        <f t="shared" si="5"/>
        <v>305</v>
      </c>
      <c r="E26" s="17">
        <f t="shared" si="5"/>
        <v>9031</v>
      </c>
      <c r="F26" s="17">
        <f t="shared" si="5"/>
        <v>231</v>
      </c>
      <c r="G26" s="17">
        <f t="shared" si="5"/>
        <v>311</v>
      </c>
      <c r="H26" s="17">
        <f t="shared" si="5"/>
        <v>314</v>
      </c>
      <c r="I26" s="17">
        <f t="shared" si="5"/>
        <v>18316</v>
      </c>
      <c r="J26" s="17">
        <f t="shared" si="5"/>
        <v>0</v>
      </c>
      <c r="K26" s="17">
        <f t="shared" si="5"/>
        <v>7</v>
      </c>
      <c r="L26" s="17">
        <f t="shared" si="5"/>
        <v>0</v>
      </c>
      <c r="M26" s="17">
        <f t="shared" si="5"/>
        <v>5</v>
      </c>
      <c r="N26" s="17">
        <f t="shared" si="5"/>
        <v>46241</v>
      </c>
      <c r="O26" s="17">
        <f t="shared" si="5"/>
        <v>1058</v>
      </c>
      <c r="P26" s="17">
        <f t="shared" si="5"/>
        <v>0</v>
      </c>
      <c r="Q26" s="17">
        <f t="shared" si="5"/>
        <v>2901</v>
      </c>
      <c r="R26" s="17">
        <f t="shared" si="5"/>
        <v>41</v>
      </c>
      <c r="S26" s="17">
        <f t="shared" si="5"/>
        <v>0</v>
      </c>
      <c r="T26" s="17">
        <f t="shared" si="5"/>
        <v>3</v>
      </c>
      <c r="U26" s="17">
        <f t="shared" si="5"/>
        <v>17</v>
      </c>
      <c r="V26" s="17">
        <f t="shared" si="5"/>
        <v>4</v>
      </c>
      <c r="W26" s="17">
        <f t="shared" si="5"/>
        <v>0</v>
      </c>
      <c r="X26" s="17">
        <f t="shared" si="5"/>
        <v>409</v>
      </c>
      <c r="Y26" s="17">
        <f t="shared" si="5"/>
        <v>172</v>
      </c>
      <c r="Z26" s="17">
        <f t="shared" si="5"/>
        <v>27</v>
      </c>
      <c r="AA26" s="17">
        <f t="shared" si="5"/>
        <v>0</v>
      </c>
      <c r="AB26" s="17">
        <f t="shared" si="5"/>
        <v>0</v>
      </c>
      <c r="AC26" s="17">
        <f t="shared" si="5"/>
        <v>4632</v>
      </c>
      <c r="AD26" s="17">
        <f t="shared" si="5"/>
        <v>50873</v>
      </c>
      <c r="AE26" s="18" t="s">
        <v>52</v>
      </c>
    </row>
    <row r="27" spans="1:40" x14ac:dyDescent="0.2">
      <c r="A27" s="6" t="s">
        <v>25</v>
      </c>
      <c r="B27" s="7">
        <v>1745</v>
      </c>
      <c r="C27" s="7">
        <v>2893</v>
      </c>
      <c r="D27" s="7">
        <v>274</v>
      </c>
      <c r="E27" s="7">
        <v>8936</v>
      </c>
      <c r="F27" s="7">
        <v>227</v>
      </c>
      <c r="G27" s="7">
        <v>289</v>
      </c>
      <c r="H27" s="7">
        <v>26</v>
      </c>
      <c r="I27" s="7">
        <v>1113</v>
      </c>
      <c r="J27" s="7">
        <v>0</v>
      </c>
      <c r="K27" s="7">
        <v>2</v>
      </c>
      <c r="L27" s="7">
        <v>0</v>
      </c>
      <c r="M27" s="7">
        <v>0</v>
      </c>
      <c r="N27" s="7">
        <f>SUM(B27:M27)</f>
        <v>15505</v>
      </c>
      <c r="O27" s="7">
        <v>21</v>
      </c>
      <c r="P27" s="7">
        <v>0</v>
      </c>
      <c r="Q27" s="7">
        <v>68</v>
      </c>
      <c r="R27" s="7">
        <v>0</v>
      </c>
      <c r="S27" s="7">
        <v>0</v>
      </c>
      <c r="T27" s="7">
        <v>3</v>
      </c>
      <c r="U27" s="7">
        <v>17</v>
      </c>
      <c r="V27" s="7">
        <v>4</v>
      </c>
      <c r="W27" s="7">
        <v>0</v>
      </c>
      <c r="X27" s="7">
        <v>90</v>
      </c>
      <c r="Y27" s="7">
        <v>124</v>
      </c>
      <c r="Z27" s="7">
        <v>12</v>
      </c>
      <c r="AA27" s="7">
        <v>0</v>
      </c>
      <c r="AB27" s="7">
        <v>0</v>
      </c>
      <c r="AC27" s="7">
        <f>SUM(O27:AB27)</f>
        <v>339</v>
      </c>
      <c r="AD27" s="7">
        <f>SUM(N27,AC27)</f>
        <v>15844</v>
      </c>
      <c r="AE27" s="8" t="s">
        <v>25</v>
      </c>
    </row>
    <row r="28" spans="1:40" ht="13.5" thickBot="1" x14ac:dyDescent="0.25">
      <c r="A28" s="9" t="s">
        <v>26</v>
      </c>
      <c r="B28" s="14">
        <v>3202</v>
      </c>
      <c r="C28" s="14">
        <v>9881</v>
      </c>
      <c r="D28" s="14">
        <v>31</v>
      </c>
      <c r="E28" s="14">
        <v>95</v>
      </c>
      <c r="F28" s="14">
        <v>4</v>
      </c>
      <c r="G28" s="14">
        <v>22</v>
      </c>
      <c r="H28" s="14">
        <v>288</v>
      </c>
      <c r="I28" s="14">
        <v>17203</v>
      </c>
      <c r="J28" s="14">
        <v>0</v>
      </c>
      <c r="K28" s="14">
        <v>5</v>
      </c>
      <c r="L28" s="14">
        <v>0</v>
      </c>
      <c r="M28" s="14">
        <v>5</v>
      </c>
      <c r="N28" s="14">
        <f>SUM(B28:M28)</f>
        <v>30736</v>
      </c>
      <c r="O28" s="14">
        <v>1037</v>
      </c>
      <c r="P28" s="14">
        <v>0</v>
      </c>
      <c r="Q28" s="14">
        <v>2833</v>
      </c>
      <c r="R28" s="14">
        <v>41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319</v>
      </c>
      <c r="Y28" s="14">
        <v>48</v>
      </c>
      <c r="Z28" s="14">
        <v>15</v>
      </c>
      <c r="AA28" s="14">
        <v>0</v>
      </c>
      <c r="AB28" s="14">
        <v>0</v>
      </c>
      <c r="AC28" s="14">
        <f>SUM(O28:AB28)</f>
        <v>4293</v>
      </c>
      <c r="AD28" s="14">
        <f>SUM(N28,AC28)</f>
        <v>35029</v>
      </c>
      <c r="AE28" s="10" t="s">
        <v>26</v>
      </c>
    </row>
    <row r="29" spans="1:40" ht="14.25" thickTop="1" thickBot="1" x14ac:dyDescent="0.25">
      <c r="A29" s="11" t="s">
        <v>4</v>
      </c>
      <c r="B29" s="12">
        <f t="shared" ref="B29:AA29" si="6">SUM(B4,B26)</f>
        <v>269722</v>
      </c>
      <c r="C29" s="12">
        <f t="shared" si="6"/>
        <v>305409</v>
      </c>
      <c r="D29" s="12">
        <f t="shared" si="6"/>
        <v>62165</v>
      </c>
      <c r="E29" s="12">
        <f t="shared" si="6"/>
        <v>426201</v>
      </c>
      <c r="F29" s="12">
        <f t="shared" si="6"/>
        <v>8557</v>
      </c>
      <c r="G29" s="12">
        <f t="shared" si="6"/>
        <v>33663</v>
      </c>
      <c r="H29" s="12">
        <f t="shared" si="6"/>
        <v>1395</v>
      </c>
      <c r="I29" s="12">
        <f t="shared" si="6"/>
        <v>31777</v>
      </c>
      <c r="J29" s="12">
        <f t="shared" si="6"/>
        <v>18</v>
      </c>
      <c r="K29" s="12">
        <f t="shared" si="6"/>
        <v>627</v>
      </c>
      <c r="L29" s="12">
        <f t="shared" si="6"/>
        <v>15621</v>
      </c>
      <c r="M29" s="12">
        <f t="shared" si="6"/>
        <v>5036</v>
      </c>
      <c r="N29" s="12">
        <f t="shared" si="6"/>
        <v>1160191</v>
      </c>
      <c r="O29" s="12">
        <f t="shared" si="6"/>
        <v>12028</v>
      </c>
      <c r="P29" s="12">
        <f t="shared" si="6"/>
        <v>5</v>
      </c>
      <c r="Q29" s="12">
        <f t="shared" si="6"/>
        <v>9162</v>
      </c>
      <c r="R29" s="12">
        <f t="shared" si="6"/>
        <v>1528</v>
      </c>
      <c r="S29" s="12">
        <f t="shared" si="6"/>
        <v>3469</v>
      </c>
      <c r="T29" s="12">
        <f t="shared" si="6"/>
        <v>602</v>
      </c>
      <c r="U29" s="12">
        <f t="shared" si="6"/>
        <v>375</v>
      </c>
      <c r="V29" s="12">
        <f t="shared" si="6"/>
        <v>416</v>
      </c>
      <c r="W29" s="12">
        <f t="shared" si="6"/>
        <v>0</v>
      </c>
      <c r="X29" s="12">
        <f t="shared" si="6"/>
        <v>22913</v>
      </c>
      <c r="Y29" s="12">
        <f t="shared" si="6"/>
        <v>11057</v>
      </c>
      <c r="Z29" s="12">
        <f t="shared" si="6"/>
        <v>825</v>
      </c>
      <c r="AA29" s="12">
        <f t="shared" si="6"/>
        <v>11</v>
      </c>
      <c r="AB29" s="12">
        <f>SUM(AB4,AB26)</f>
        <v>1</v>
      </c>
      <c r="AC29" s="12">
        <f>SUM(AC4,AC26)</f>
        <v>62392</v>
      </c>
      <c r="AD29" s="12">
        <f>SUM(AD4,AD26)</f>
        <v>1222583</v>
      </c>
      <c r="AE29" s="13" t="s">
        <v>4</v>
      </c>
    </row>
    <row r="30" spans="1:40" ht="13.5" thickTop="1" x14ac:dyDescent="0.2">
      <c r="AD30">
        <f>SUM(N29,AC29)</f>
        <v>1222583</v>
      </c>
      <c r="AM30" t="s">
        <v>27</v>
      </c>
      <c r="AN30" t="s">
        <v>27</v>
      </c>
    </row>
    <row r="31" spans="1:40" x14ac:dyDescent="0.2">
      <c r="A31" t="s">
        <v>84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1 Loans&amp;C&amp;P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zoomScaleNormal="100" workbookViewId="0">
      <selection activeCell="AF21" sqref="AF21"/>
    </sheetView>
  </sheetViews>
  <sheetFormatPr defaultRowHeight="12.75" x14ac:dyDescent="0.2"/>
  <cols>
    <col min="1" max="1" width="20.57031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9" width="8.5703125" customWidth="1"/>
    <col min="10" max="10" width="8.7109375" customWidth="1"/>
    <col min="11" max="11" width="8.5703125" customWidth="1"/>
    <col min="12" max="12" width="9.5703125" customWidth="1"/>
    <col min="13" max="13" width="11.28515625" customWidth="1"/>
    <col min="16" max="16" width="9.28515625" customWidth="1"/>
    <col min="17" max="19" width="9.28515625" bestFit="1" customWidth="1"/>
    <col min="20" max="20" width="9.28515625" customWidth="1"/>
    <col min="21" max="21" width="10" customWidth="1"/>
    <col min="22" max="23" width="9.5703125" customWidth="1"/>
    <col min="24" max="24" width="9.7109375" customWidth="1"/>
    <col min="25" max="26" width="10" customWidth="1"/>
    <col min="27" max="27" width="9.28515625" customWidth="1"/>
    <col min="28" max="28" width="9.5703125" customWidth="1"/>
    <col min="29" max="29" width="10.42578125" customWidth="1"/>
    <col min="30" max="30" width="10" customWidth="1"/>
    <col min="31" max="31" width="10.5703125" customWidth="1"/>
    <col min="32" max="32" width="20.28515625" customWidth="1"/>
  </cols>
  <sheetData>
    <row r="1" spans="1:32" x14ac:dyDescent="0.2">
      <c r="A1" t="s">
        <v>27</v>
      </c>
    </row>
    <row r="2" spans="1:32" ht="18.75" thickBot="1" x14ac:dyDescent="0.3">
      <c r="A2" s="1" t="s">
        <v>97</v>
      </c>
    </row>
    <row r="3" spans="1:32" ht="13.5" thickTop="1" x14ac:dyDescent="0.2">
      <c r="A3" s="2" t="s">
        <v>57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28</v>
      </c>
      <c r="G3" s="3" t="s">
        <v>29</v>
      </c>
      <c r="H3" s="3" t="s">
        <v>40</v>
      </c>
      <c r="I3" s="3" t="s">
        <v>41</v>
      </c>
      <c r="J3" s="3" t="s">
        <v>42</v>
      </c>
      <c r="K3" s="3" t="s">
        <v>43</v>
      </c>
      <c r="L3" s="4" t="s">
        <v>44</v>
      </c>
      <c r="M3" s="4" t="s">
        <v>58</v>
      </c>
      <c r="N3" s="4" t="s">
        <v>59</v>
      </c>
      <c r="O3" s="4" t="s">
        <v>60</v>
      </c>
      <c r="P3" s="4" t="s">
        <v>7</v>
      </c>
      <c r="Q3" s="4" t="s">
        <v>46</v>
      </c>
      <c r="R3" s="4" t="s">
        <v>47</v>
      </c>
      <c r="S3" s="4" t="s">
        <v>31</v>
      </c>
      <c r="T3" s="4" t="s">
        <v>32</v>
      </c>
      <c r="U3" s="4" t="s">
        <v>33</v>
      </c>
      <c r="V3" s="4" t="s">
        <v>34</v>
      </c>
      <c r="W3" s="4" t="s">
        <v>35</v>
      </c>
      <c r="X3" s="4" t="s">
        <v>36</v>
      </c>
      <c r="Y3" s="4" t="s">
        <v>37</v>
      </c>
      <c r="Z3" s="4" t="s">
        <v>38</v>
      </c>
      <c r="AA3" s="4" t="s">
        <v>39</v>
      </c>
      <c r="AB3" s="4" t="s">
        <v>3</v>
      </c>
      <c r="AC3" s="4" t="s">
        <v>45</v>
      </c>
      <c r="AD3" s="4" t="s">
        <v>8</v>
      </c>
      <c r="AE3" s="4" t="s">
        <v>6</v>
      </c>
      <c r="AF3" s="5" t="s">
        <v>57</v>
      </c>
    </row>
    <row r="4" spans="1:32" x14ac:dyDescent="0.2">
      <c r="A4" s="6" t="s">
        <v>49</v>
      </c>
      <c r="B4" s="7">
        <v>18</v>
      </c>
      <c r="C4" s="7">
        <v>2184</v>
      </c>
      <c r="D4" s="7">
        <v>0</v>
      </c>
      <c r="E4" s="7">
        <v>1</v>
      </c>
      <c r="F4" s="7">
        <v>0</v>
      </c>
      <c r="G4" s="7">
        <v>0</v>
      </c>
      <c r="H4" s="7">
        <v>0</v>
      </c>
      <c r="I4" s="7">
        <v>2</v>
      </c>
      <c r="J4" s="7">
        <v>0</v>
      </c>
      <c r="K4" s="7">
        <v>0</v>
      </c>
      <c r="L4" s="7">
        <v>0</v>
      </c>
      <c r="M4" s="7">
        <f>SUM(B4:L4)</f>
        <v>2205</v>
      </c>
      <c r="N4" s="7">
        <v>0</v>
      </c>
      <c r="O4" s="7">
        <v>0</v>
      </c>
      <c r="P4" s="7">
        <f>SUM(M4:O4)</f>
        <v>2205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f>SUM(Q4:AC4)</f>
        <v>0</v>
      </c>
      <c r="AE4" s="7">
        <f>SUM(P4,AD4)</f>
        <v>2205</v>
      </c>
      <c r="AF4" s="8" t="s">
        <v>49</v>
      </c>
    </row>
    <row r="5" spans="1:32" x14ac:dyDescent="0.2">
      <c r="A5" s="6" t="s">
        <v>23</v>
      </c>
      <c r="B5" s="7">
        <v>5971</v>
      </c>
      <c r="C5" s="7">
        <v>3647</v>
      </c>
      <c r="D5" s="7">
        <v>1659</v>
      </c>
      <c r="E5" s="7">
        <v>4746</v>
      </c>
      <c r="F5" s="7">
        <v>304</v>
      </c>
      <c r="G5" s="7">
        <v>878</v>
      </c>
      <c r="H5" s="7">
        <v>56</v>
      </c>
      <c r="I5" s="7">
        <v>483</v>
      </c>
      <c r="J5" s="7">
        <v>0</v>
      </c>
      <c r="K5" s="7">
        <v>0</v>
      </c>
      <c r="L5" s="7">
        <v>0</v>
      </c>
      <c r="M5" s="7">
        <f>SUM(B5:L5)</f>
        <v>17744</v>
      </c>
      <c r="N5" s="7">
        <v>511</v>
      </c>
      <c r="O5" s="7">
        <v>84</v>
      </c>
      <c r="P5" s="7">
        <f>SUM(M5:O5)</f>
        <v>18339</v>
      </c>
      <c r="Q5" s="7">
        <v>390</v>
      </c>
      <c r="R5" s="7">
        <v>2</v>
      </c>
      <c r="S5" s="7">
        <v>270</v>
      </c>
      <c r="T5" s="7">
        <v>33</v>
      </c>
      <c r="U5" s="7">
        <v>11</v>
      </c>
      <c r="V5" s="7">
        <v>21</v>
      </c>
      <c r="W5" s="7">
        <v>20</v>
      </c>
      <c r="X5" s="7">
        <v>3</v>
      </c>
      <c r="Y5" s="7">
        <v>356</v>
      </c>
      <c r="Z5" s="7">
        <v>401</v>
      </c>
      <c r="AA5" s="7">
        <v>29</v>
      </c>
      <c r="AB5" s="7">
        <v>0</v>
      </c>
      <c r="AC5" s="7">
        <v>43</v>
      </c>
      <c r="AD5" s="7">
        <f>SUM(Q5:AC5)</f>
        <v>1579</v>
      </c>
      <c r="AE5" s="7">
        <f>SUM(P5,AD5)</f>
        <v>19918</v>
      </c>
      <c r="AF5" s="8" t="s">
        <v>23</v>
      </c>
    </row>
    <row r="6" spans="1:32" x14ac:dyDescent="0.2">
      <c r="A6" s="6" t="s">
        <v>18</v>
      </c>
      <c r="B6" s="7">
        <v>4432</v>
      </c>
      <c r="C6" s="7">
        <v>7014</v>
      </c>
      <c r="D6" s="7">
        <v>1497</v>
      </c>
      <c r="E6" s="7">
        <v>6929</v>
      </c>
      <c r="F6" s="7">
        <v>205</v>
      </c>
      <c r="G6" s="7">
        <v>1066</v>
      </c>
      <c r="H6" s="7">
        <v>268</v>
      </c>
      <c r="I6" s="7">
        <v>5099</v>
      </c>
      <c r="J6" s="7">
        <v>0</v>
      </c>
      <c r="K6" s="7">
        <v>2</v>
      </c>
      <c r="L6" s="7">
        <v>5118</v>
      </c>
      <c r="M6" s="7">
        <f>SUM(B6:L6)</f>
        <v>31630</v>
      </c>
      <c r="N6" s="7">
        <v>286</v>
      </c>
      <c r="O6" s="7">
        <v>56</v>
      </c>
      <c r="P6" s="7">
        <f>SUM(M6:O6)</f>
        <v>31972</v>
      </c>
      <c r="Q6" s="7">
        <v>859</v>
      </c>
      <c r="R6" s="7">
        <v>0</v>
      </c>
      <c r="S6" s="7">
        <v>1403</v>
      </c>
      <c r="T6" s="7">
        <v>48</v>
      </c>
      <c r="U6" s="7">
        <v>16</v>
      </c>
      <c r="V6" s="7">
        <v>16</v>
      </c>
      <c r="W6" s="7">
        <v>13</v>
      </c>
      <c r="X6" s="7">
        <v>0</v>
      </c>
      <c r="Y6" s="7">
        <v>666</v>
      </c>
      <c r="Z6" s="7">
        <v>566</v>
      </c>
      <c r="AA6" s="7">
        <v>54</v>
      </c>
      <c r="AB6" s="7">
        <v>0</v>
      </c>
      <c r="AC6" s="7">
        <v>0</v>
      </c>
      <c r="AD6" s="7">
        <f>SUM(Q6:AC6)</f>
        <v>3641</v>
      </c>
      <c r="AE6" s="7">
        <f>SUM(P6,AD6)</f>
        <v>35613</v>
      </c>
      <c r="AF6" s="8" t="s">
        <v>18</v>
      </c>
    </row>
    <row r="7" spans="1:32" x14ac:dyDescent="0.2">
      <c r="A7" s="6" t="s">
        <v>9</v>
      </c>
      <c r="B7" s="7">
        <v>17455</v>
      </c>
      <c r="C7" s="7">
        <v>10798</v>
      </c>
      <c r="D7" s="7">
        <v>4593</v>
      </c>
      <c r="E7" s="7">
        <v>13479</v>
      </c>
      <c r="F7" s="7">
        <v>733</v>
      </c>
      <c r="G7" s="7">
        <v>2147</v>
      </c>
      <c r="H7" s="7">
        <v>132</v>
      </c>
      <c r="I7" s="7">
        <v>1174</v>
      </c>
      <c r="J7" s="7">
        <v>0</v>
      </c>
      <c r="K7" s="7">
        <v>7</v>
      </c>
      <c r="L7" s="7">
        <v>7</v>
      </c>
      <c r="M7" s="7">
        <f t="shared" ref="M7:M20" si="0">SUM(B7:L7)</f>
        <v>50525</v>
      </c>
      <c r="N7" s="7">
        <v>2131</v>
      </c>
      <c r="O7" s="7">
        <v>62</v>
      </c>
      <c r="P7" s="7">
        <f t="shared" ref="P7:P20" si="1">SUM(M7:O7)</f>
        <v>52718</v>
      </c>
      <c r="Q7" s="7">
        <v>1457</v>
      </c>
      <c r="R7" s="7">
        <v>2</v>
      </c>
      <c r="S7" s="7">
        <v>655</v>
      </c>
      <c r="T7" s="7">
        <v>174</v>
      </c>
      <c r="U7" s="7">
        <v>47</v>
      </c>
      <c r="V7" s="7">
        <v>42</v>
      </c>
      <c r="W7" s="7">
        <v>27</v>
      </c>
      <c r="X7" s="7">
        <v>0</v>
      </c>
      <c r="Y7" s="7">
        <v>1493</v>
      </c>
      <c r="Z7" s="7">
        <v>554</v>
      </c>
      <c r="AA7" s="7">
        <v>85</v>
      </c>
      <c r="AB7" s="7">
        <v>5</v>
      </c>
      <c r="AC7" s="7">
        <v>56</v>
      </c>
      <c r="AD7" s="7">
        <f>SUM(Q7:AC7)</f>
        <v>4597</v>
      </c>
      <c r="AE7" s="7">
        <f>SUM(P7,AD7)</f>
        <v>57315</v>
      </c>
      <c r="AF7" s="8" t="s">
        <v>9</v>
      </c>
    </row>
    <row r="8" spans="1:32" x14ac:dyDescent="0.2">
      <c r="A8" s="6" t="s">
        <v>13</v>
      </c>
      <c r="B8" s="7">
        <v>10497</v>
      </c>
      <c r="C8" s="7">
        <v>6472</v>
      </c>
      <c r="D8" s="7">
        <v>2594</v>
      </c>
      <c r="E8" s="7">
        <v>6976</v>
      </c>
      <c r="F8" s="7">
        <v>320</v>
      </c>
      <c r="G8" s="7">
        <v>1090</v>
      </c>
      <c r="H8" s="7">
        <v>58</v>
      </c>
      <c r="I8" s="7">
        <v>450</v>
      </c>
      <c r="J8" s="7">
        <v>0</v>
      </c>
      <c r="K8" s="7">
        <v>0</v>
      </c>
      <c r="L8" s="7">
        <v>0</v>
      </c>
      <c r="M8" s="7">
        <f t="shared" si="0"/>
        <v>28457</v>
      </c>
      <c r="N8" s="7">
        <v>1654</v>
      </c>
      <c r="O8" s="7">
        <v>71</v>
      </c>
      <c r="P8" s="7">
        <f t="shared" si="1"/>
        <v>30182</v>
      </c>
      <c r="Q8" s="7">
        <v>759</v>
      </c>
      <c r="R8" s="7">
        <v>3</v>
      </c>
      <c r="S8" s="7">
        <v>451</v>
      </c>
      <c r="T8" s="7">
        <v>134</v>
      </c>
      <c r="U8" s="7">
        <v>68</v>
      </c>
      <c r="V8" s="7">
        <v>73</v>
      </c>
      <c r="W8" s="7">
        <v>22</v>
      </c>
      <c r="X8" s="7">
        <v>5</v>
      </c>
      <c r="Y8" s="7">
        <v>1042</v>
      </c>
      <c r="Z8" s="7">
        <v>456</v>
      </c>
      <c r="AA8" s="7">
        <v>60</v>
      </c>
      <c r="AB8" s="7">
        <v>2</v>
      </c>
      <c r="AC8" s="7">
        <v>8</v>
      </c>
      <c r="AD8" s="7">
        <f t="shared" ref="AD8:AD20" si="2">SUM(Q8:AC8)</f>
        <v>3083</v>
      </c>
      <c r="AE8" s="7">
        <f t="shared" ref="AE8:AE20" si="3">SUM(P8,AD8)</f>
        <v>33265</v>
      </c>
      <c r="AF8" s="8" t="s">
        <v>13</v>
      </c>
    </row>
    <row r="9" spans="1:32" x14ac:dyDescent="0.2">
      <c r="A9" s="6" t="s">
        <v>56</v>
      </c>
      <c r="B9" s="7">
        <v>32</v>
      </c>
      <c r="C9" s="7">
        <v>2250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f t="shared" si="0"/>
        <v>2282</v>
      </c>
      <c r="N9" s="7">
        <v>0</v>
      </c>
      <c r="O9" s="7">
        <v>0</v>
      </c>
      <c r="P9" s="7">
        <f t="shared" si="1"/>
        <v>2282</v>
      </c>
      <c r="Q9" s="7">
        <v>0</v>
      </c>
      <c r="R9" s="7">
        <v>0</v>
      </c>
      <c r="S9" s="7">
        <v>1309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f t="shared" si="2"/>
        <v>1309</v>
      </c>
      <c r="AE9" s="7">
        <f t="shared" si="3"/>
        <v>3591</v>
      </c>
      <c r="AF9" s="8" t="s">
        <v>56</v>
      </c>
    </row>
    <row r="10" spans="1:32" x14ac:dyDescent="0.2">
      <c r="A10" s="6" t="s">
        <v>61</v>
      </c>
      <c r="B10" s="7">
        <v>14</v>
      </c>
      <c r="C10" s="7">
        <v>20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34</v>
      </c>
      <c r="N10" s="7">
        <v>0</v>
      </c>
      <c r="O10" s="7">
        <v>0</v>
      </c>
      <c r="P10" s="7">
        <f t="shared" si="1"/>
        <v>34</v>
      </c>
      <c r="Q10" s="7">
        <v>26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17</v>
      </c>
      <c r="Z10" s="7">
        <v>11</v>
      </c>
      <c r="AA10" s="7">
        <v>0</v>
      </c>
      <c r="AB10" s="7">
        <v>0</v>
      </c>
      <c r="AC10" s="7">
        <v>0</v>
      </c>
      <c r="AD10" s="7">
        <f t="shared" si="2"/>
        <v>55</v>
      </c>
      <c r="AE10" s="7">
        <f t="shared" si="3"/>
        <v>89</v>
      </c>
      <c r="AF10" s="8" t="s">
        <v>61</v>
      </c>
    </row>
    <row r="11" spans="1:32" x14ac:dyDescent="0.2">
      <c r="A11" s="6" t="s">
        <v>10</v>
      </c>
      <c r="B11" s="7">
        <v>7597</v>
      </c>
      <c r="C11" s="7">
        <v>5122</v>
      </c>
      <c r="D11" s="7">
        <v>3415</v>
      </c>
      <c r="E11" s="7">
        <v>6472</v>
      </c>
      <c r="F11" s="7">
        <v>372</v>
      </c>
      <c r="G11" s="7">
        <v>1074</v>
      </c>
      <c r="H11" s="7">
        <v>42</v>
      </c>
      <c r="I11" s="7">
        <v>427</v>
      </c>
      <c r="J11" s="7">
        <v>1</v>
      </c>
      <c r="K11" s="7">
        <v>1</v>
      </c>
      <c r="L11" s="7">
        <v>11081</v>
      </c>
      <c r="M11" s="7">
        <f t="shared" si="0"/>
        <v>35604</v>
      </c>
      <c r="N11" s="7">
        <v>1045</v>
      </c>
      <c r="O11" s="7">
        <v>98</v>
      </c>
      <c r="P11" s="7">
        <f t="shared" si="1"/>
        <v>36747</v>
      </c>
      <c r="Q11" s="7">
        <v>567</v>
      </c>
      <c r="R11" s="7">
        <v>4</v>
      </c>
      <c r="S11" s="7">
        <v>370</v>
      </c>
      <c r="T11" s="7">
        <v>100</v>
      </c>
      <c r="U11" s="7">
        <v>22</v>
      </c>
      <c r="V11" s="7">
        <v>12</v>
      </c>
      <c r="W11" s="7">
        <v>11</v>
      </c>
      <c r="X11" s="7">
        <v>0</v>
      </c>
      <c r="Y11" s="7">
        <v>541</v>
      </c>
      <c r="Z11" s="7">
        <v>431</v>
      </c>
      <c r="AA11" s="7">
        <v>45</v>
      </c>
      <c r="AB11" s="7">
        <v>1</v>
      </c>
      <c r="AC11" s="7">
        <v>10</v>
      </c>
      <c r="AD11" s="7">
        <f t="shared" si="2"/>
        <v>2114</v>
      </c>
      <c r="AE11" s="7">
        <f t="shared" si="3"/>
        <v>38861</v>
      </c>
      <c r="AF11" s="8" t="s">
        <v>10</v>
      </c>
    </row>
    <row r="12" spans="1:32" x14ac:dyDescent="0.2">
      <c r="A12" s="6" t="s">
        <v>16</v>
      </c>
      <c r="B12" s="7">
        <v>5727</v>
      </c>
      <c r="C12" s="7">
        <v>3737</v>
      </c>
      <c r="D12" s="7">
        <v>1632</v>
      </c>
      <c r="E12" s="7">
        <v>5603</v>
      </c>
      <c r="F12" s="7">
        <v>299</v>
      </c>
      <c r="G12" s="7">
        <v>830</v>
      </c>
      <c r="H12" s="7">
        <v>44</v>
      </c>
      <c r="I12" s="7">
        <v>417</v>
      </c>
      <c r="J12" s="7">
        <v>0</v>
      </c>
      <c r="K12" s="7">
        <v>6</v>
      </c>
      <c r="L12" s="7">
        <v>1</v>
      </c>
      <c r="M12" s="7">
        <f t="shared" si="0"/>
        <v>18296</v>
      </c>
      <c r="N12" s="7">
        <v>564</v>
      </c>
      <c r="O12" s="7">
        <v>75</v>
      </c>
      <c r="P12" s="7">
        <f t="shared" si="1"/>
        <v>18935</v>
      </c>
      <c r="Q12" s="7">
        <v>863</v>
      </c>
      <c r="R12" s="7">
        <v>0</v>
      </c>
      <c r="S12" s="7">
        <v>362</v>
      </c>
      <c r="T12" s="7">
        <v>75</v>
      </c>
      <c r="U12" s="7">
        <v>30</v>
      </c>
      <c r="V12" s="7">
        <v>24</v>
      </c>
      <c r="W12" s="7">
        <v>15</v>
      </c>
      <c r="X12" s="7">
        <v>0</v>
      </c>
      <c r="Y12" s="7">
        <v>788</v>
      </c>
      <c r="Z12" s="7">
        <v>451</v>
      </c>
      <c r="AA12" s="7">
        <v>66</v>
      </c>
      <c r="AB12" s="7">
        <v>0</v>
      </c>
      <c r="AC12" s="7">
        <v>0</v>
      </c>
      <c r="AD12" s="7">
        <f t="shared" si="2"/>
        <v>2674</v>
      </c>
      <c r="AE12" s="7">
        <f t="shared" si="3"/>
        <v>21609</v>
      </c>
      <c r="AF12" s="8" t="s">
        <v>16</v>
      </c>
    </row>
    <row r="13" spans="1:32" x14ac:dyDescent="0.2">
      <c r="A13" s="6" t="s">
        <v>21</v>
      </c>
      <c r="B13" s="7">
        <v>7291</v>
      </c>
      <c r="C13" s="7">
        <v>5653</v>
      </c>
      <c r="D13" s="7">
        <v>2708</v>
      </c>
      <c r="E13" s="7">
        <v>7504</v>
      </c>
      <c r="F13" s="7">
        <v>295</v>
      </c>
      <c r="G13" s="7">
        <v>1239</v>
      </c>
      <c r="H13" s="7">
        <v>46</v>
      </c>
      <c r="I13" s="7">
        <v>436</v>
      </c>
      <c r="J13" s="7">
        <v>1</v>
      </c>
      <c r="K13" s="7">
        <v>63</v>
      </c>
      <c r="L13" s="7">
        <v>0</v>
      </c>
      <c r="M13" s="7">
        <f>SUM(B13:L13)</f>
        <v>25236</v>
      </c>
      <c r="N13" s="7">
        <v>1183</v>
      </c>
      <c r="O13" s="7">
        <v>107</v>
      </c>
      <c r="P13" s="7">
        <f>SUM(M13:O13)</f>
        <v>26526</v>
      </c>
      <c r="Q13" s="7">
        <v>484</v>
      </c>
      <c r="R13" s="7">
        <v>0</v>
      </c>
      <c r="S13" s="7">
        <v>206</v>
      </c>
      <c r="T13" s="7">
        <v>41</v>
      </c>
      <c r="U13" s="7">
        <v>41</v>
      </c>
      <c r="V13" s="7">
        <v>12</v>
      </c>
      <c r="W13" s="7">
        <v>7</v>
      </c>
      <c r="X13" s="7">
        <v>0</v>
      </c>
      <c r="Y13" s="7">
        <v>639</v>
      </c>
      <c r="Z13" s="7">
        <v>319</v>
      </c>
      <c r="AA13" s="7">
        <v>50</v>
      </c>
      <c r="AB13" s="7">
        <v>1</v>
      </c>
      <c r="AC13" s="7">
        <v>2</v>
      </c>
      <c r="AD13" s="7">
        <f>SUM(Q13:AC13)</f>
        <v>1802</v>
      </c>
      <c r="AE13" s="7">
        <f>SUM(P13,AD13)</f>
        <v>28328</v>
      </c>
      <c r="AF13" s="8" t="s">
        <v>21</v>
      </c>
    </row>
    <row r="14" spans="1:32" x14ac:dyDescent="0.2">
      <c r="A14" s="6" t="s">
        <v>15</v>
      </c>
      <c r="B14" s="7">
        <v>7621</v>
      </c>
      <c r="C14" s="7">
        <v>5563</v>
      </c>
      <c r="D14" s="7">
        <v>2325</v>
      </c>
      <c r="E14" s="7">
        <v>6907</v>
      </c>
      <c r="F14" s="7">
        <v>260</v>
      </c>
      <c r="G14" s="7">
        <v>1200</v>
      </c>
      <c r="H14" s="7">
        <v>32</v>
      </c>
      <c r="I14" s="7">
        <v>402</v>
      </c>
      <c r="J14" s="7">
        <v>0</v>
      </c>
      <c r="K14" s="7">
        <v>0</v>
      </c>
      <c r="L14" s="7">
        <v>1</v>
      </c>
      <c r="M14" s="7">
        <f>SUM(B14:L14)</f>
        <v>24311</v>
      </c>
      <c r="N14" s="7">
        <v>707</v>
      </c>
      <c r="O14" s="7">
        <v>82</v>
      </c>
      <c r="P14" s="7">
        <f>SUM(M14:O14)</f>
        <v>25100</v>
      </c>
      <c r="Q14" s="7">
        <v>742</v>
      </c>
      <c r="R14" s="7">
        <v>2</v>
      </c>
      <c r="S14" s="7">
        <v>273</v>
      </c>
      <c r="T14" s="7">
        <v>81</v>
      </c>
      <c r="U14" s="7">
        <v>26</v>
      </c>
      <c r="V14" s="7">
        <v>19</v>
      </c>
      <c r="W14" s="7">
        <v>8</v>
      </c>
      <c r="X14" s="7">
        <v>1</v>
      </c>
      <c r="Y14" s="7">
        <v>672</v>
      </c>
      <c r="Z14" s="7">
        <v>408</v>
      </c>
      <c r="AA14" s="7">
        <v>67</v>
      </c>
      <c r="AB14" s="7">
        <v>1</v>
      </c>
      <c r="AC14" s="7">
        <v>4</v>
      </c>
      <c r="AD14" s="7">
        <f>SUM(Q14:AC14)</f>
        <v>2304</v>
      </c>
      <c r="AE14" s="7">
        <f>SUM(P14,AD14)</f>
        <v>27404</v>
      </c>
      <c r="AF14" s="8" t="s">
        <v>15</v>
      </c>
    </row>
    <row r="15" spans="1:32" x14ac:dyDescent="0.2">
      <c r="A15" s="6" t="s">
        <v>24</v>
      </c>
      <c r="B15" s="7">
        <v>4274</v>
      </c>
      <c r="C15" s="7">
        <v>2822</v>
      </c>
      <c r="D15" s="7">
        <v>1488</v>
      </c>
      <c r="E15" s="7">
        <v>4134</v>
      </c>
      <c r="F15" s="7">
        <v>265</v>
      </c>
      <c r="G15" s="7">
        <v>798</v>
      </c>
      <c r="H15" s="7">
        <v>51</v>
      </c>
      <c r="I15" s="7">
        <v>429</v>
      </c>
      <c r="J15" s="7">
        <v>0</v>
      </c>
      <c r="K15" s="7">
        <v>0</v>
      </c>
      <c r="L15" s="7">
        <v>1</v>
      </c>
      <c r="M15" s="7">
        <f>SUM(B15:L15)</f>
        <v>14262</v>
      </c>
      <c r="N15" s="7">
        <v>483</v>
      </c>
      <c r="O15" s="7">
        <v>116</v>
      </c>
      <c r="P15" s="7">
        <f>SUM(M15:O15)</f>
        <v>14861</v>
      </c>
      <c r="Q15" s="7">
        <v>274</v>
      </c>
      <c r="R15" s="7">
        <v>0</v>
      </c>
      <c r="S15" s="7">
        <v>233</v>
      </c>
      <c r="T15" s="7">
        <v>9</v>
      </c>
      <c r="U15" s="7">
        <v>10</v>
      </c>
      <c r="V15" s="7">
        <v>9</v>
      </c>
      <c r="W15" s="7">
        <v>15</v>
      </c>
      <c r="X15" s="7">
        <v>0</v>
      </c>
      <c r="Y15" s="7">
        <v>233</v>
      </c>
      <c r="Z15" s="7">
        <v>365</v>
      </c>
      <c r="AA15" s="7">
        <v>29</v>
      </c>
      <c r="AB15" s="7">
        <v>1</v>
      </c>
      <c r="AC15" s="7">
        <v>14</v>
      </c>
      <c r="AD15" s="7">
        <f>SUM(Q15:AC15)</f>
        <v>1192</v>
      </c>
      <c r="AE15" s="7">
        <f>SUM(P15,AD15)</f>
        <v>16053</v>
      </c>
      <c r="AF15" s="8" t="s">
        <v>24</v>
      </c>
    </row>
    <row r="16" spans="1:32" x14ac:dyDescent="0.2">
      <c r="A16" s="6" t="s">
        <v>20</v>
      </c>
      <c r="B16" s="7">
        <v>19129</v>
      </c>
      <c r="C16" s="7">
        <v>10949</v>
      </c>
      <c r="D16" s="7">
        <v>5560</v>
      </c>
      <c r="E16" s="7">
        <v>10845</v>
      </c>
      <c r="F16" s="7">
        <v>637</v>
      </c>
      <c r="G16" s="7">
        <v>1867</v>
      </c>
      <c r="H16" s="7">
        <v>94</v>
      </c>
      <c r="I16" s="7">
        <v>763</v>
      </c>
      <c r="J16" s="7">
        <v>1</v>
      </c>
      <c r="K16" s="7">
        <v>74</v>
      </c>
      <c r="L16" s="7">
        <v>1</v>
      </c>
      <c r="M16" s="7">
        <f>SUM(B16:L16)</f>
        <v>49920</v>
      </c>
      <c r="N16" s="7">
        <v>6717</v>
      </c>
      <c r="O16" s="7">
        <v>34</v>
      </c>
      <c r="P16" s="7">
        <f>SUM(M16:O16)</f>
        <v>56671</v>
      </c>
      <c r="Q16" s="7">
        <v>1592</v>
      </c>
      <c r="R16" s="7">
        <v>2</v>
      </c>
      <c r="S16" s="7">
        <v>502</v>
      </c>
      <c r="T16" s="7">
        <v>161</v>
      </c>
      <c r="U16" s="7">
        <v>130</v>
      </c>
      <c r="V16" s="7">
        <v>13</v>
      </c>
      <c r="W16" s="7">
        <v>8</v>
      </c>
      <c r="X16" s="7">
        <v>0</v>
      </c>
      <c r="Y16" s="7">
        <v>1604</v>
      </c>
      <c r="Z16" s="7">
        <v>704</v>
      </c>
      <c r="AA16" s="7">
        <v>154</v>
      </c>
      <c r="AB16" s="7">
        <v>0</v>
      </c>
      <c r="AC16" s="7">
        <v>89</v>
      </c>
      <c r="AD16" s="7">
        <f>SUM(Q16:AC16)</f>
        <v>4959</v>
      </c>
      <c r="AE16" s="7">
        <f>SUM(P16,AD16)</f>
        <v>61630</v>
      </c>
      <c r="AF16" s="8" t="s">
        <v>20</v>
      </c>
    </row>
    <row r="17" spans="1:41" x14ac:dyDescent="0.2">
      <c r="A17" s="6" t="s">
        <v>22</v>
      </c>
      <c r="B17" s="7">
        <v>6101</v>
      </c>
      <c r="C17" s="7">
        <v>4124</v>
      </c>
      <c r="D17" s="7">
        <v>2793</v>
      </c>
      <c r="E17" s="7">
        <v>6442</v>
      </c>
      <c r="F17" s="7">
        <v>313</v>
      </c>
      <c r="G17" s="7">
        <v>1003</v>
      </c>
      <c r="H17" s="7">
        <v>79</v>
      </c>
      <c r="I17" s="7">
        <v>730</v>
      </c>
      <c r="J17" s="7">
        <v>0</v>
      </c>
      <c r="K17" s="7">
        <v>4</v>
      </c>
      <c r="L17" s="7">
        <v>46</v>
      </c>
      <c r="M17" s="7">
        <f>SUM(B17:L17)</f>
        <v>21635</v>
      </c>
      <c r="N17" s="7">
        <v>761</v>
      </c>
      <c r="O17" s="7">
        <v>100</v>
      </c>
      <c r="P17" s="7">
        <f>SUM(M17:O17)</f>
        <v>22496</v>
      </c>
      <c r="Q17" s="7">
        <v>583</v>
      </c>
      <c r="R17" s="7">
        <v>1</v>
      </c>
      <c r="S17" s="7">
        <v>376</v>
      </c>
      <c r="T17" s="7">
        <v>64</v>
      </c>
      <c r="U17" s="7">
        <v>37</v>
      </c>
      <c r="V17" s="7">
        <v>20</v>
      </c>
      <c r="W17" s="7">
        <v>30</v>
      </c>
      <c r="X17" s="7">
        <v>0</v>
      </c>
      <c r="Y17" s="7">
        <v>436</v>
      </c>
      <c r="Z17" s="7">
        <v>430</v>
      </c>
      <c r="AA17" s="7">
        <v>49</v>
      </c>
      <c r="AB17" s="7">
        <v>0</v>
      </c>
      <c r="AC17" s="7">
        <v>1</v>
      </c>
      <c r="AD17" s="7">
        <f>SUM(Q17:AC17)</f>
        <v>2027</v>
      </c>
      <c r="AE17" s="7">
        <f>SUM(P17,AD17)</f>
        <v>24523</v>
      </c>
      <c r="AF17" s="8" t="s">
        <v>22</v>
      </c>
    </row>
    <row r="18" spans="1:41" x14ac:dyDescent="0.2">
      <c r="A18" s="6" t="s">
        <v>14</v>
      </c>
      <c r="B18" s="7">
        <v>7076</v>
      </c>
      <c r="C18" s="7">
        <v>4732</v>
      </c>
      <c r="D18" s="7">
        <v>2376</v>
      </c>
      <c r="E18" s="7">
        <v>7311</v>
      </c>
      <c r="F18" s="7">
        <v>496</v>
      </c>
      <c r="G18" s="7">
        <v>1238</v>
      </c>
      <c r="H18" s="7">
        <v>54</v>
      </c>
      <c r="I18" s="7">
        <v>456</v>
      </c>
      <c r="J18" s="7">
        <v>0</v>
      </c>
      <c r="K18" s="7">
        <v>61</v>
      </c>
      <c r="L18" s="7">
        <v>0</v>
      </c>
      <c r="M18" s="7">
        <f t="shared" si="0"/>
        <v>23800</v>
      </c>
      <c r="N18" s="7">
        <v>593</v>
      </c>
      <c r="O18" s="7">
        <v>181</v>
      </c>
      <c r="P18" s="7">
        <f t="shared" si="1"/>
        <v>24574</v>
      </c>
      <c r="Q18" s="7">
        <v>249</v>
      </c>
      <c r="R18" s="7">
        <v>4</v>
      </c>
      <c r="S18" s="7">
        <v>218</v>
      </c>
      <c r="T18" s="7">
        <v>173</v>
      </c>
      <c r="U18" s="7">
        <v>26</v>
      </c>
      <c r="V18" s="7">
        <v>19</v>
      </c>
      <c r="W18" s="7">
        <v>14</v>
      </c>
      <c r="X18" s="7">
        <v>2</v>
      </c>
      <c r="Y18" s="7">
        <v>657</v>
      </c>
      <c r="Z18" s="7">
        <v>500</v>
      </c>
      <c r="AA18" s="7">
        <v>41</v>
      </c>
      <c r="AB18" s="7">
        <v>11</v>
      </c>
      <c r="AC18" s="7">
        <v>28</v>
      </c>
      <c r="AD18" s="7">
        <f t="shared" si="2"/>
        <v>1942</v>
      </c>
      <c r="AE18" s="7">
        <f t="shared" si="3"/>
        <v>26516</v>
      </c>
      <c r="AF18" s="8" t="s">
        <v>14</v>
      </c>
    </row>
    <row r="19" spans="1:41" x14ac:dyDescent="0.2">
      <c r="A19" s="6" t="s">
        <v>11</v>
      </c>
      <c r="B19" s="7">
        <v>4770</v>
      </c>
      <c r="C19" s="7">
        <v>3991</v>
      </c>
      <c r="D19" s="7">
        <v>2007</v>
      </c>
      <c r="E19" s="7">
        <v>4326</v>
      </c>
      <c r="F19" s="7">
        <v>223</v>
      </c>
      <c r="G19" s="7">
        <v>683</v>
      </c>
      <c r="H19" s="7">
        <v>44</v>
      </c>
      <c r="I19" s="7">
        <v>327</v>
      </c>
      <c r="J19" s="7">
        <v>1</v>
      </c>
      <c r="K19" s="7">
        <v>0</v>
      </c>
      <c r="L19" s="7">
        <v>12</v>
      </c>
      <c r="M19" s="7">
        <f t="shared" si="0"/>
        <v>16384</v>
      </c>
      <c r="N19" s="7">
        <v>859</v>
      </c>
      <c r="O19" s="7">
        <v>56</v>
      </c>
      <c r="P19" s="7">
        <f t="shared" si="1"/>
        <v>17299</v>
      </c>
      <c r="Q19" s="7">
        <v>572</v>
      </c>
      <c r="R19" s="7">
        <v>2</v>
      </c>
      <c r="S19" s="7">
        <v>219</v>
      </c>
      <c r="T19" s="7">
        <v>103</v>
      </c>
      <c r="U19" s="7">
        <v>20</v>
      </c>
      <c r="V19" s="7">
        <v>27</v>
      </c>
      <c r="W19" s="7">
        <v>25</v>
      </c>
      <c r="X19" s="7">
        <v>0</v>
      </c>
      <c r="Y19" s="7">
        <v>554</v>
      </c>
      <c r="Z19" s="7">
        <v>389</v>
      </c>
      <c r="AA19" s="7">
        <v>52</v>
      </c>
      <c r="AB19" s="7">
        <v>0</v>
      </c>
      <c r="AC19" s="7">
        <v>0</v>
      </c>
      <c r="AD19" s="7">
        <f t="shared" si="2"/>
        <v>1963</v>
      </c>
      <c r="AE19" s="7">
        <f t="shared" si="3"/>
        <v>19262</v>
      </c>
      <c r="AF19" s="8" t="s">
        <v>11</v>
      </c>
    </row>
    <row r="20" spans="1:41" x14ac:dyDescent="0.2">
      <c r="A20" s="6" t="s">
        <v>17</v>
      </c>
      <c r="B20" s="7">
        <v>2706</v>
      </c>
      <c r="C20" s="7">
        <v>2518</v>
      </c>
      <c r="D20" s="7">
        <v>1431</v>
      </c>
      <c r="E20" s="7">
        <v>3680</v>
      </c>
      <c r="F20" s="7">
        <v>202</v>
      </c>
      <c r="G20" s="7">
        <v>788</v>
      </c>
      <c r="H20" s="7">
        <v>27</v>
      </c>
      <c r="I20" s="7">
        <v>219</v>
      </c>
      <c r="J20" s="7">
        <v>0</v>
      </c>
      <c r="K20" s="7">
        <v>0</v>
      </c>
      <c r="L20" s="7">
        <v>1</v>
      </c>
      <c r="M20" s="7">
        <f t="shared" si="0"/>
        <v>11572</v>
      </c>
      <c r="N20" s="7">
        <v>47</v>
      </c>
      <c r="O20" s="7">
        <v>17</v>
      </c>
      <c r="P20" s="7">
        <f t="shared" si="1"/>
        <v>11636</v>
      </c>
      <c r="Q20" s="7">
        <v>331</v>
      </c>
      <c r="R20" s="7">
        <v>0</v>
      </c>
      <c r="S20" s="7">
        <v>230</v>
      </c>
      <c r="T20" s="7">
        <v>53</v>
      </c>
      <c r="U20" s="7">
        <v>20</v>
      </c>
      <c r="V20" s="7">
        <v>6</v>
      </c>
      <c r="W20" s="7">
        <v>15</v>
      </c>
      <c r="X20" s="7">
        <v>0</v>
      </c>
      <c r="Y20" s="7">
        <v>354</v>
      </c>
      <c r="Z20" s="7">
        <v>352</v>
      </c>
      <c r="AA20" s="7">
        <v>26</v>
      </c>
      <c r="AB20" s="7">
        <v>0</v>
      </c>
      <c r="AC20" s="7">
        <v>0</v>
      </c>
      <c r="AD20" s="7">
        <f t="shared" si="2"/>
        <v>1387</v>
      </c>
      <c r="AE20" s="7">
        <f t="shared" si="3"/>
        <v>13023</v>
      </c>
      <c r="AF20" s="8" t="s">
        <v>17</v>
      </c>
    </row>
    <row r="21" spans="1:41" x14ac:dyDescent="0.2">
      <c r="A21" s="6" t="s">
        <v>53</v>
      </c>
      <c r="B21" s="7">
        <v>220</v>
      </c>
      <c r="C21" s="7">
        <v>0</v>
      </c>
      <c r="D21" s="7">
        <v>75</v>
      </c>
      <c r="E21" s="7">
        <v>4530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f>SUM(B21:L21)</f>
        <v>4825</v>
      </c>
      <c r="N21" s="7">
        <v>2</v>
      </c>
      <c r="O21" s="7">
        <v>2</v>
      </c>
      <c r="P21" s="7">
        <f>SUM(M21:O21)</f>
        <v>4829</v>
      </c>
      <c r="Q21" s="7">
        <v>0</v>
      </c>
      <c r="R21" s="7">
        <v>0</v>
      </c>
      <c r="S21" s="7">
        <v>0</v>
      </c>
      <c r="T21" s="7">
        <v>13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f>SUM(Q21:AC21)</f>
        <v>13</v>
      </c>
      <c r="AE21" s="7">
        <f>SUM(P21,AD21)</f>
        <v>4842</v>
      </c>
      <c r="AF21" s="8" t="s">
        <v>53</v>
      </c>
    </row>
    <row r="22" spans="1:41" x14ac:dyDescent="0.2">
      <c r="A22" s="6" t="s">
        <v>62</v>
      </c>
      <c r="B22" s="7">
        <v>82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4</v>
      </c>
      <c r="M22" s="7">
        <f>SUM(B22:L22)</f>
        <v>87</v>
      </c>
      <c r="N22" s="7">
        <v>2205</v>
      </c>
      <c r="O22" s="7">
        <v>1</v>
      </c>
      <c r="P22" s="7">
        <f>SUM(M22:O22)</f>
        <v>2293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f>SUM(Q22:AC22)</f>
        <v>1</v>
      </c>
      <c r="AE22" s="7">
        <f>SUM(P22,AD22)</f>
        <v>2294</v>
      </c>
      <c r="AF22" s="8" t="s">
        <v>62</v>
      </c>
    </row>
    <row r="23" spans="1:41" x14ac:dyDescent="0.2">
      <c r="A23" s="6" t="s">
        <v>50</v>
      </c>
      <c r="B23" s="7">
        <v>2059</v>
      </c>
      <c r="C23" s="7">
        <v>11</v>
      </c>
      <c r="D23" s="7">
        <v>29</v>
      </c>
      <c r="E23" s="7">
        <v>39</v>
      </c>
      <c r="F23" s="7">
        <v>4</v>
      </c>
      <c r="G23" s="7">
        <v>2</v>
      </c>
      <c r="H23" s="7">
        <v>1</v>
      </c>
      <c r="I23" s="7">
        <v>2</v>
      </c>
      <c r="J23" s="7">
        <v>0</v>
      </c>
      <c r="K23" s="7">
        <v>0</v>
      </c>
      <c r="L23" s="7">
        <v>9</v>
      </c>
      <c r="M23" s="7">
        <f>SUM(B23:L23)</f>
        <v>2156</v>
      </c>
      <c r="N23" s="7">
        <v>16</v>
      </c>
      <c r="O23" s="7">
        <v>5</v>
      </c>
      <c r="P23" s="7">
        <f>SUM(M23:O23)</f>
        <v>2177</v>
      </c>
      <c r="Q23" s="7">
        <v>14</v>
      </c>
      <c r="R23" s="7">
        <v>0</v>
      </c>
      <c r="S23" s="7">
        <v>1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6</v>
      </c>
      <c r="Z23" s="7">
        <v>3</v>
      </c>
      <c r="AA23" s="7">
        <v>1</v>
      </c>
      <c r="AB23" s="7">
        <v>0</v>
      </c>
      <c r="AC23" s="7">
        <v>0</v>
      </c>
      <c r="AD23" s="7">
        <f>SUM(Q23:AC23)</f>
        <v>26</v>
      </c>
      <c r="AE23" s="7">
        <f>SUM(P23,AD23)</f>
        <v>2203</v>
      </c>
      <c r="AF23" s="8" t="s">
        <v>50</v>
      </c>
    </row>
    <row r="24" spans="1:41" x14ac:dyDescent="0.2">
      <c r="A24" s="6" t="s">
        <v>63</v>
      </c>
      <c r="B24" s="7">
        <v>1031</v>
      </c>
      <c r="C24" s="7">
        <v>127</v>
      </c>
      <c r="D24" s="7">
        <v>0</v>
      </c>
      <c r="E24" s="7">
        <v>87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f>SUM(B24:L24)</f>
        <v>1245</v>
      </c>
      <c r="N24" s="7">
        <v>14</v>
      </c>
      <c r="O24" s="7">
        <v>0</v>
      </c>
      <c r="P24" s="7">
        <f>SUM(M24:O24)</f>
        <v>1259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f>SUM(Q24:AC24)</f>
        <v>0</v>
      </c>
      <c r="AE24" s="7">
        <f>SUM(P24,AD24)</f>
        <v>1259</v>
      </c>
      <c r="AF24" s="8" t="s">
        <v>63</v>
      </c>
    </row>
    <row r="25" spans="1:41" ht="13.5" thickBot="1" x14ac:dyDescent="0.25">
      <c r="A25" s="6" t="s">
        <v>85</v>
      </c>
      <c r="B25" s="7">
        <v>2257</v>
      </c>
      <c r="C25" s="7">
        <v>1496</v>
      </c>
      <c r="D25" s="7">
        <v>1232</v>
      </c>
      <c r="E25" s="7">
        <v>2584</v>
      </c>
      <c r="F25" s="7">
        <v>120</v>
      </c>
      <c r="G25" s="7">
        <v>284</v>
      </c>
      <c r="H25" s="7">
        <v>13</v>
      </c>
      <c r="I25" s="7">
        <v>153</v>
      </c>
      <c r="J25" s="7">
        <v>1</v>
      </c>
      <c r="K25" s="7">
        <v>0</v>
      </c>
      <c r="L25" s="7">
        <v>0</v>
      </c>
      <c r="M25" s="7">
        <f>SUM(B25:L25)</f>
        <v>8140</v>
      </c>
      <c r="N25" s="7">
        <v>289</v>
      </c>
      <c r="O25" s="7">
        <v>20</v>
      </c>
      <c r="P25" s="7">
        <f>SUM(M25:O25)</f>
        <v>8449</v>
      </c>
      <c r="Q25" s="7">
        <v>70</v>
      </c>
      <c r="R25" s="7">
        <v>3</v>
      </c>
      <c r="S25" s="7">
        <v>33</v>
      </c>
      <c r="T25" s="7">
        <v>9</v>
      </c>
      <c r="U25" s="7">
        <v>15</v>
      </c>
      <c r="V25" s="7">
        <v>35</v>
      </c>
      <c r="W25" s="7">
        <v>7</v>
      </c>
      <c r="X25" s="7">
        <v>2</v>
      </c>
      <c r="Y25" s="7">
        <v>71</v>
      </c>
      <c r="Z25" s="7">
        <v>85</v>
      </c>
      <c r="AA25" s="7">
        <v>6</v>
      </c>
      <c r="AB25" s="7">
        <v>0</v>
      </c>
      <c r="AC25" s="7">
        <v>0</v>
      </c>
      <c r="AD25" s="7">
        <f>SUM(Q25:AC25)</f>
        <v>336</v>
      </c>
      <c r="AE25" s="7">
        <f>SUM(P25,AD25)</f>
        <v>8785</v>
      </c>
      <c r="AF25" s="8" t="s">
        <v>85</v>
      </c>
    </row>
    <row r="26" spans="1:41" ht="14.25" thickTop="1" thickBot="1" x14ac:dyDescent="0.25">
      <c r="A26" s="11" t="s">
        <v>4</v>
      </c>
      <c r="B26" s="12">
        <f t="shared" ref="B26:AE26" si="4">SUM(B4:B25)</f>
        <v>116360</v>
      </c>
      <c r="C26" s="12">
        <f t="shared" si="4"/>
        <v>83230</v>
      </c>
      <c r="D26" s="12">
        <f t="shared" si="4"/>
        <v>37415</v>
      </c>
      <c r="E26" s="12">
        <f t="shared" si="4"/>
        <v>102595</v>
      </c>
      <c r="F26" s="12">
        <f t="shared" si="4"/>
        <v>5048</v>
      </c>
      <c r="G26" s="12">
        <f t="shared" si="4"/>
        <v>16187</v>
      </c>
      <c r="H26" s="12">
        <f t="shared" si="4"/>
        <v>1041</v>
      </c>
      <c r="I26" s="12">
        <f t="shared" si="4"/>
        <v>11969</v>
      </c>
      <c r="J26" s="12">
        <f t="shared" si="4"/>
        <v>5</v>
      </c>
      <c r="K26" s="12">
        <f t="shared" si="4"/>
        <v>218</v>
      </c>
      <c r="L26" s="12">
        <f t="shared" si="4"/>
        <v>16282</v>
      </c>
      <c r="M26" s="12">
        <f t="shared" si="4"/>
        <v>390350</v>
      </c>
      <c r="N26" s="12">
        <f t="shared" si="4"/>
        <v>20067</v>
      </c>
      <c r="O26" s="12">
        <f t="shared" si="4"/>
        <v>1167</v>
      </c>
      <c r="P26" s="12">
        <f t="shared" si="4"/>
        <v>411584</v>
      </c>
      <c r="Q26" s="12">
        <f t="shared" si="4"/>
        <v>9832</v>
      </c>
      <c r="R26" s="12">
        <f t="shared" si="4"/>
        <v>26</v>
      </c>
      <c r="S26" s="12">
        <f t="shared" si="4"/>
        <v>7111</v>
      </c>
      <c r="T26" s="12">
        <f t="shared" si="4"/>
        <v>1271</v>
      </c>
      <c r="U26" s="12">
        <f t="shared" si="4"/>
        <v>519</v>
      </c>
      <c r="V26" s="12">
        <f t="shared" si="4"/>
        <v>349</v>
      </c>
      <c r="W26" s="12">
        <f t="shared" si="4"/>
        <v>238</v>
      </c>
      <c r="X26" s="12">
        <f t="shared" si="4"/>
        <v>13</v>
      </c>
      <c r="Y26" s="12">
        <f t="shared" si="4"/>
        <v>10129</v>
      </c>
      <c r="Z26" s="12">
        <f t="shared" si="4"/>
        <v>6425</v>
      </c>
      <c r="AA26" s="12">
        <f t="shared" si="4"/>
        <v>814</v>
      </c>
      <c r="AB26" s="12">
        <f t="shared" si="4"/>
        <v>22</v>
      </c>
      <c r="AC26" s="12">
        <f t="shared" si="4"/>
        <v>255</v>
      </c>
      <c r="AD26" s="12">
        <f t="shared" si="4"/>
        <v>37004</v>
      </c>
      <c r="AE26" s="12">
        <f t="shared" si="4"/>
        <v>448588</v>
      </c>
      <c r="AF26" s="13" t="s">
        <v>4</v>
      </c>
    </row>
    <row r="27" spans="1:41" ht="13.5" thickTop="1" x14ac:dyDescent="0.2">
      <c r="AE27" s="19">
        <f>SUM(P26,AD26)</f>
        <v>448588</v>
      </c>
      <c r="AN27" t="s">
        <v>27</v>
      </c>
      <c r="AO27" t="s">
        <v>27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2 Stock&amp;C&amp;P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zoomScaleNormal="100" workbookViewId="0">
      <selection activeCell="F45" sqref="F45"/>
    </sheetView>
  </sheetViews>
  <sheetFormatPr defaultRowHeight="12.75" x14ac:dyDescent="0.2"/>
  <cols>
    <col min="1" max="1" width="21.1406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10" width="8.5703125" customWidth="1"/>
    <col min="11" max="11" width="9.5703125" customWidth="1"/>
    <col min="12" max="12" width="11.28515625" customWidth="1"/>
    <col min="15" max="15" width="9.28515625" customWidth="1"/>
    <col min="16" max="17" width="9.28515625" bestFit="1" customWidth="1"/>
    <col min="18" max="18" width="9.28515625" customWidth="1"/>
    <col min="19" max="19" width="10" customWidth="1"/>
    <col min="20" max="21" width="9.5703125" customWidth="1"/>
    <col min="22" max="23" width="10" customWidth="1"/>
    <col min="24" max="24" width="9.28515625" customWidth="1"/>
    <col min="25" max="25" width="10" customWidth="1"/>
    <col min="26" max="26" width="10.5703125" customWidth="1"/>
    <col min="27" max="27" width="21.28515625" customWidth="1"/>
  </cols>
  <sheetData>
    <row r="1" spans="1:27" x14ac:dyDescent="0.2">
      <c r="A1" t="s">
        <v>27</v>
      </c>
    </row>
    <row r="2" spans="1:27" ht="18.75" thickBot="1" x14ac:dyDescent="0.3">
      <c r="A2" s="1" t="s">
        <v>88</v>
      </c>
    </row>
    <row r="3" spans="1:27" ht="13.5" thickTop="1" x14ac:dyDescent="0.2">
      <c r="A3" s="2" t="s">
        <v>57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28</v>
      </c>
      <c r="G3" s="3" t="s">
        <v>29</v>
      </c>
      <c r="H3" s="3" t="s">
        <v>40</v>
      </c>
      <c r="I3" s="3" t="s">
        <v>41</v>
      </c>
      <c r="J3" s="3" t="s">
        <v>43</v>
      </c>
      <c r="K3" s="4" t="s">
        <v>44</v>
      </c>
      <c r="L3" s="4" t="s">
        <v>58</v>
      </c>
      <c r="M3" s="4" t="s">
        <v>59</v>
      </c>
      <c r="N3" s="4" t="s">
        <v>60</v>
      </c>
      <c r="O3" s="4" t="s">
        <v>7</v>
      </c>
      <c r="P3" s="4" t="s">
        <v>46</v>
      </c>
      <c r="Q3" s="4" t="s">
        <v>31</v>
      </c>
      <c r="R3" s="4" t="s">
        <v>32</v>
      </c>
      <c r="S3" s="4" t="s">
        <v>33</v>
      </c>
      <c r="T3" s="4" t="s">
        <v>34</v>
      </c>
      <c r="U3" s="4" t="s">
        <v>35</v>
      </c>
      <c r="V3" s="4" t="s">
        <v>37</v>
      </c>
      <c r="W3" s="4" t="s">
        <v>38</v>
      </c>
      <c r="X3" s="4" t="s">
        <v>39</v>
      </c>
      <c r="Y3" s="4" t="s">
        <v>8</v>
      </c>
      <c r="Z3" s="4" t="s">
        <v>6</v>
      </c>
      <c r="AA3" s="5" t="s">
        <v>57</v>
      </c>
    </row>
    <row r="4" spans="1:27" x14ac:dyDescent="0.2">
      <c r="A4" s="6" t="s">
        <v>49</v>
      </c>
      <c r="B4" s="7">
        <v>0</v>
      </c>
      <c r="C4" s="7">
        <v>338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f t="shared" ref="L4:L21" si="0">SUM(B4:K4)</f>
        <v>338</v>
      </c>
      <c r="M4" s="7">
        <v>0</v>
      </c>
      <c r="N4" s="7">
        <v>0</v>
      </c>
      <c r="O4" s="7">
        <f>SUM(L4:N4)</f>
        <v>338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f t="shared" ref="Y4:Y21" si="1">SUM(P4:X4)</f>
        <v>0</v>
      </c>
      <c r="Z4" s="7">
        <f t="shared" ref="Z4:Z21" si="2">SUM(O4,Y4)</f>
        <v>338</v>
      </c>
      <c r="AA4" s="8" t="s">
        <v>49</v>
      </c>
    </row>
    <row r="5" spans="1:27" x14ac:dyDescent="0.2">
      <c r="A5" s="6" t="s">
        <v>23</v>
      </c>
      <c r="B5" s="7">
        <v>740</v>
      </c>
      <c r="C5" s="7">
        <v>841</v>
      </c>
      <c r="D5" s="7">
        <v>97</v>
      </c>
      <c r="E5" s="7">
        <v>773</v>
      </c>
      <c r="F5" s="7">
        <v>43</v>
      </c>
      <c r="G5" s="7">
        <v>178</v>
      </c>
      <c r="H5" s="7">
        <v>0</v>
      </c>
      <c r="I5" s="7">
        <v>32</v>
      </c>
      <c r="J5" s="7">
        <v>0</v>
      </c>
      <c r="K5" s="7">
        <v>0</v>
      </c>
      <c r="L5" s="7">
        <f t="shared" si="0"/>
        <v>2704</v>
      </c>
      <c r="M5" s="7">
        <v>3</v>
      </c>
      <c r="N5" s="7">
        <v>1</v>
      </c>
      <c r="O5" s="7">
        <f>SUM(L5:N5)</f>
        <v>2708</v>
      </c>
      <c r="P5" s="7">
        <v>18</v>
      </c>
      <c r="Q5" s="7">
        <v>24</v>
      </c>
      <c r="R5" s="7">
        <v>0</v>
      </c>
      <c r="S5" s="7">
        <v>0</v>
      </c>
      <c r="T5" s="7">
        <v>0</v>
      </c>
      <c r="U5" s="7">
        <v>1</v>
      </c>
      <c r="V5" s="7">
        <v>42</v>
      </c>
      <c r="W5" s="7">
        <v>25</v>
      </c>
      <c r="X5" s="7">
        <v>0</v>
      </c>
      <c r="Y5" s="7">
        <f t="shared" si="1"/>
        <v>110</v>
      </c>
      <c r="Z5" s="7">
        <f t="shared" si="2"/>
        <v>2818</v>
      </c>
      <c r="AA5" s="8" t="s">
        <v>23</v>
      </c>
    </row>
    <row r="6" spans="1:27" x14ac:dyDescent="0.2">
      <c r="A6" s="6" t="s">
        <v>18</v>
      </c>
      <c r="B6" s="7">
        <v>915</v>
      </c>
      <c r="C6" s="7">
        <v>969</v>
      </c>
      <c r="D6" s="7">
        <v>136</v>
      </c>
      <c r="E6" s="7">
        <v>926</v>
      </c>
      <c r="F6" s="7">
        <v>23</v>
      </c>
      <c r="G6" s="7">
        <v>188</v>
      </c>
      <c r="H6" s="7">
        <v>18</v>
      </c>
      <c r="I6" s="7">
        <v>162</v>
      </c>
      <c r="J6" s="7">
        <v>0</v>
      </c>
      <c r="K6" s="7">
        <v>12</v>
      </c>
      <c r="L6" s="7">
        <f t="shared" si="0"/>
        <v>3349</v>
      </c>
      <c r="M6" s="7">
        <v>4</v>
      </c>
      <c r="N6" s="7">
        <v>0</v>
      </c>
      <c r="O6" s="7">
        <f>SUM(L6:N6)</f>
        <v>3353</v>
      </c>
      <c r="P6" s="7">
        <v>41</v>
      </c>
      <c r="Q6" s="7">
        <v>86</v>
      </c>
      <c r="R6" s="7">
        <v>0</v>
      </c>
      <c r="S6" s="7">
        <v>0</v>
      </c>
      <c r="T6" s="7">
        <v>0</v>
      </c>
      <c r="U6" s="7">
        <v>1</v>
      </c>
      <c r="V6" s="7">
        <v>88</v>
      </c>
      <c r="W6" s="7">
        <v>73</v>
      </c>
      <c r="X6" s="7">
        <v>13</v>
      </c>
      <c r="Y6" s="7">
        <f t="shared" si="1"/>
        <v>302</v>
      </c>
      <c r="Z6" s="7">
        <f t="shared" si="2"/>
        <v>3655</v>
      </c>
      <c r="AA6" s="8" t="s">
        <v>18</v>
      </c>
    </row>
    <row r="7" spans="1:27" x14ac:dyDescent="0.2">
      <c r="A7" s="6" t="s">
        <v>9</v>
      </c>
      <c r="B7" s="7">
        <v>2895</v>
      </c>
      <c r="C7" s="7">
        <v>2510</v>
      </c>
      <c r="D7" s="7">
        <v>249</v>
      </c>
      <c r="E7" s="7">
        <v>1883</v>
      </c>
      <c r="F7" s="7">
        <v>75</v>
      </c>
      <c r="G7" s="7">
        <v>717</v>
      </c>
      <c r="H7" s="7">
        <v>16</v>
      </c>
      <c r="I7" s="7">
        <v>137</v>
      </c>
      <c r="J7" s="7">
        <v>0</v>
      </c>
      <c r="K7" s="7">
        <v>1</v>
      </c>
      <c r="L7" s="7">
        <f t="shared" si="0"/>
        <v>8483</v>
      </c>
      <c r="M7" s="7">
        <v>31</v>
      </c>
      <c r="N7" s="7">
        <v>0</v>
      </c>
      <c r="O7" s="7">
        <f t="shared" ref="O7:O21" si="3">SUM(L7:N7)</f>
        <v>8514</v>
      </c>
      <c r="P7" s="7">
        <v>171</v>
      </c>
      <c r="Q7" s="7">
        <v>89</v>
      </c>
      <c r="R7" s="7">
        <v>0</v>
      </c>
      <c r="S7" s="7">
        <v>1</v>
      </c>
      <c r="T7" s="7">
        <v>7</v>
      </c>
      <c r="U7" s="7">
        <v>6</v>
      </c>
      <c r="V7" s="7">
        <v>408</v>
      </c>
      <c r="W7" s="7">
        <v>35</v>
      </c>
      <c r="X7" s="7">
        <v>4</v>
      </c>
      <c r="Y7" s="7">
        <f t="shared" si="1"/>
        <v>721</v>
      </c>
      <c r="Z7" s="7">
        <f t="shared" si="2"/>
        <v>9235</v>
      </c>
      <c r="AA7" s="8" t="s">
        <v>9</v>
      </c>
    </row>
    <row r="8" spans="1:27" x14ac:dyDescent="0.2">
      <c r="A8" s="6" t="s">
        <v>13</v>
      </c>
      <c r="B8" s="7">
        <v>1161</v>
      </c>
      <c r="C8" s="7">
        <v>1564</v>
      </c>
      <c r="D8" s="7">
        <v>154</v>
      </c>
      <c r="E8" s="7">
        <v>1019</v>
      </c>
      <c r="F8" s="7">
        <v>35</v>
      </c>
      <c r="G8" s="7">
        <v>368</v>
      </c>
      <c r="H8" s="7">
        <v>5</v>
      </c>
      <c r="I8" s="7">
        <v>44</v>
      </c>
      <c r="J8" s="7">
        <v>0</v>
      </c>
      <c r="K8" s="7">
        <v>0</v>
      </c>
      <c r="L8" s="7">
        <f t="shared" si="0"/>
        <v>4350</v>
      </c>
      <c r="M8" s="7">
        <v>8</v>
      </c>
      <c r="N8" s="7">
        <v>0</v>
      </c>
      <c r="O8" s="7">
        <f t="shared" si="3"/>
        <v>4358</v>
      </c>
      <c r="P8" s="7">
        <v>55</v>
      </c>
      <c r="Q8" s="7">
        <v>26</v>
      </c>
      <c r="R8" s="7">
        <v>0</v>
      </c>
      <c r="S8" s="7">
        <v>0</v>
      </c>
      <c r="T8" s="7">
        <v>15</v>
      </c>
      <c r="U8" s="7">
        <v>0</v>
      </c>
      <c r="V8" s="7">
        <v>150</v>
      </c>
      <c r="W8" s="7">
        <v>16</v>
      </c>
      <c r="X8" s="7">
        <v>0</v>
      </c>
      <c r="Y8" s="7">
        <f t="shared" si="1"/>
        <v>262</v>
      </c>
      <c r="Z8" s="7">
        <f t="shared" si="2"/>
        <v>4620</v>
      </c>
      <c r="AA8" s="8" t="s">
        <v>13</v>
      </c>
    </row>
    <row r="9" spans="1:27" x14ac:dyDescent="0.2">
      <c r="A9" s="6" t="s">
        <v>10</v>
      </c>
      <c r="B9" s="7">
        <v>925</v>
      </c>
      <c r="C9" s="7">
        <v>1400</v>
      </c>
      <c r="D9" s="7">
        <v>150</v>
      </c>
      <c r="E9" s="7">
        <v>818</v>
      </c>
      <c r="F9" s="7">
        <v>53</v>
      </c>
      <c r="G9" s="7">
        <v>187</v>
      </c>
      <c r="H9" s="7">
        <v>6</v>
      </c>
      <c r="I9" s="7">
        <v>33</v>
      </c>
      <c r="J9" s="7">
        <v>0</v>
      </c>
      <c r="K9" s="7">
        <v>349</v>
      </c>
      <c r="L9" s="7">
        <f t="shared" si="0"/>
        <v>3921</v>
      </c>
      <c r="M9" s="7">
        <v>10</v>
      </c>
      <c r="N9" s="7">
        <v>0</v>
      </c>
      <c r="O9" s="7">
        <f t="shared" si="3"/>
        <v>3931</v>
      </c>
      <c r="P9" s="7">
        <v>66</v>
      </c>
      <c r="Q9" s="7">
        <v>25</v>
      </c>
      <c r="R9" s="7">
        <v>0</v>
      </c>
      <c r="S9" s="7">
        <v>0</v>
      </c>
      <c r="T9" s="7">
        <v>10</v>
      </c>
      <c r="U9" s="7">
        <v>7</v>
      </c>
      <c r="V9" s="7">
        <v>127</v>
      </c>
      <c r="W9" s="7">
        <v>47</v>
      </c>
      <c r="X9" s="7">
        <v>2</v>
      </c>
      <c r="Y9" s="7">
        <f t="shared" si="1"/>
        <v>284</v>
      </c>
      <c r="Z9" s="7">
        <f t="shared" si="2"/>
        <v>4215</v>
      </c>
      <c r="AA9" s="8" t="s">
        <v>10</v>
      </c>
    </row>
    <row r="10" spans="1:27" x14ac:dyDescent="0.2">
      <c r="A10" s="6" t="s">
        <v>16</v>
      </c>
      <c r="B10" s="7">
        <v>615</v>
      </c>
      <c r="C10" s="7">
        <v>804</v>
      </c>
      <c r="D10" s="7">
        <v>120</v>
      </c>
      <c r="E10" s="7">
        <v>675</v>
      </c>
      <c r="F10" s="7">
        <v>31</v>
      </c>
      <c r="G10" s="7">
        <v>142</v>
      </c>
      <c r="H10" s="7">
        <v>5</v>
      </c>
      <c r="I10" s="7">
        <v>33</v>
      </c>
      <c r="J10" s="7">
        <v>0</v>
      </c>
      <c r="K10" s="7">
        <v>0</v>
      </c>
      <c r="L10" s="7">
        <f t="shared" si="0"/>
        <v>2425</v>
      </c>
      <c r="M10" s="7">
        <v>4</v>
      </c>
      <c r="N10" s="7">
        <v>1</v>
      </c>
      <c r="O10" s="7">
        <f t="shared" si="3"/>
        <v>2430</v>
      </c>
      <c r="P10" s="7">
        <v>67</v>
      </c>
      <c r="Q10" s="7">
        <v>24</v>
      </c>
      <c r="R10" s="7">
        <v>0</v>
      </c>
      <c r="S10" s="7">
        <v>0</v>
      </c>
      <c r="T10" s="7">
        <v>3</v>
      </c>
      <c r="U10" s="7">
        <v>7</v>
      </c>
      <c r="V10" s="7">
        <v>71</v>
      </c>
      <c r="W10" s="7">
        <v>19</v>
      </c>
      <c r="X10" s="7">
        <v>1</v>
      </c>
      <c r="Y10" s="7">
        <f t="shared" si="1"/>
        <v>192</v>
      </c>
      <c r="Z10" s="7">
        <f t="shared" si="2"/>
        <v>2622</v>
      </c>
      <c r="AA10" s="8" t="s">
        <v>16</v>
      </c>
    </row>
    <row r="11" spans="1:27" x14ac:dyDescent="0.2">
      <c r="A11" s="6" t="s">
        <v>21</v>
      </c>
      <c r="B11" s="7">
        <v>1243</v>
      </c>
      <c r="C11" s="7">
        <v>2184</v>
      </c>
      <c r="D11" s="7">
        <v>143</v>
      </c>
      <c r="E11" s="7">
        <v>1373</v>
      </c>
      <c r="F11" s="7">
        <v>34</v>
      </c>
      <c r="G11" s="7">
        <v>426</v>
      </c>
      <c r="H11" s="7">
        <v>4</v>
      </c>
      <c r="I11" s="7">
        <v>40</v>
      </c>
      <c r="J11" s="7">
        <v>2</v>
      </c>
      <c r="K11" s="7">
        <v>0</v>
      </c>
      <c r="L11" s="7">
        <f t="shared" si="0"/>
        <v>5449</v>
      </c>
      <c r="M11" s="7">
        <v>18</v>
      </c>
      <c r="N11" s="7">
        <v>7</v>
      </c>
      <c r="O11" s="7">
        <f>SUM(L11:N11)</f>
        <v>5474</v>
      </c>
      <c r="P11" s="7">
        <v>62</v>
      </c>
      <c r="Q11" s="7">
        <v>27</v>
      </c>
      <c r="R11" s="7">
        <v>0</v>
      </c>
      <c r="S11" s="7">
        <v>0</v>
      </c>
      <c r="T11" s="7">
        <v>1</v>
      </c>
      <c r="U11" s="7">
        <v>3</v>
      </c>
      <c r="V11" s="7">
        <v>119</v>
      </c>
      <c r="W11" s="7">
        <v>55</v>
      </c>
      <c r="X11" s="7">
        <v>12</v>
      </c>
      <c r="Y11" s="7">
        <f t="shared" si="1"/>
        <v>279</v>
      </c>
      <c r="Z11" s="7">
        <f t="shared" si="2"/>
        <v>5753</v>
      </c>
      <c r="AA11" s="8" t="s">
        <v>21</v>
      </c>
    </row>
    <row r="12" spans="1:27" x14ac:dyDescent="0.2">
      <c r="A12" s="6" t="s">
        <v>15</v>
      </c>
      <c r="B12" s="7">
        <v>934</v>
      </c>
      <c r="C12" s="7">
        <v>1438</v>
      </c>
      <c r="D12" s="7">
        <v>180</v>
      </c>
      <c r="E12" s="7">
        <v>1175</v>
      </c>
      <c r="F12" s="7">
        <v>28</v>
      </c>
      <c r="G12" s="7">
        <v>322</v>
      </c>
      <c r="H12" s="7">
        <v>5</v>
      </c>
      <c r="I12" s="7">
        <v>36</v>
      </c>
      <c r="J12" s="7">
        <v>0</v>
      </c>
      <c r="K12" s="7">
        <v>0</v>
      </c>
      <c r="L12" s="7">
        <f t="shared" si="0"/>
        <v>4118</v>
      </c>
      <c r="M12" s="7">
        <v>10</v>
      </c>
      <c r="N12" s="7">
        <v>0</v>
      </c>
      <c r="O12" s="7">
        <f>SUM(L12:N12)</f>
        <v>4128</v>
      </c>
      <c r="P12" s="7">
        <v>54</v>
      </c>
      <c r="Q12" s="7">
        <v>30</v>
      </c>
      <c r="R12" s="7">
        <v>2</v>
      </c>
      <c r="S12" s="7">
        <v>0</v>
      </c>
      <c r="T12" s="7">
        <v>0</v>
      </c>
      <c r="U12" s="7">
        <v>0</v>
      </c>
      <c r="V12" s="7">
        <v>197</v>
      </c>
      <c r="W12" s="7">
        <v>37</v>
      </c>
      <c r="X12" s="7">
        <v>11</v>
      </c>
      <c r="Y12" s="7">
        <f t="shared" si="1"/>
        <v>331</v>
      </c>
      <c r="Z12" s="7">
        <f t="shared" si="2"/>
        <v>4459</v>
      </c>
      <c r="AA12" s="8" t="s">
        <v>15</v>
      </c>
    </row>
    <row r="13" spans="1:27" x14ac:dyDescent="0.2">
      <c r="A13" s="6" t="s">
        <v>24</v>
      </c>
      <c r="B13" s="7">
        <v>604</v>
      </c>
      <c r="C13" s="7">
        <v>667</v>
      </c>
      <c r="D13" s="7">
        <v>82</v>
      </c>
      <c r="E13" s="7">
        <v>711</v>
      </c>
      <c r="F13" s="7">
        <v>16</v>
      </c>
      <c r="G13" s="7">
        <v>134</v>
      </c>
      <c r="H13" s="7">
        <v>4</v>
      </c>
      <c r="I13" s="7">
        <v>36</v>
      </c>
      <c r="J13" s="7">
        <v>0</v>
      </c>
      <c r="K13" s="7">
        <v>0</v>
      </c>
      <c r="L13" s="7">
        <f t="shared" si="0"/>
        <v>2254</v>
      </c>
      <c r="M13" s="7">
        <v>4</v>
      </c>
      <c r="N13" s="7">
        <v>0</v>
      </c>
      <c r="O13" s="7">
        <f>SUM(L13:N13)</f>
        <v>2258</v>
      </c>
      <c r="P13" s="7">
        <v>18</v>
      </c>
      <c r="Q13" s="7">
        <v>24</v>
      </c>
      <c r="R13" s="7">
        <v>0</v>
      </c>
      <c r="S13" s="7">
        <v>0</v>
      </c>
      <c r="T13" s="7">
        <v>2</v>
      </c>
      <c r="U13" s="7">
        <v>3</v>
      </c>
      <c r="V13" s="7">
        <v>23</v>
      </c>
      <c r="W13" s="7">
        <v>12</v>
      </c>
      <c r="X13" s="7">
        <v>0</v>
      </c>
      <c r="Y13" s="7">
        <f t="shared" si="1"/>
        <v>82</v>
      </c>
      <c r="Z13" s="7">
        <f t="shared" si="2"/>
        <v>2340</v>
      </c>
      <c r="AA13" s="8" t="s">
        <v>24</v>
      </c>
    </row>
    <row r="14" spans="1:27" x14ac:dyDescent="0.2">
      <c r="A14" s="6" t="s">
        <v>20</v>
      </c>
      <c r="B14" s="7">
        <v>2223</v>
      </c>
      <c r="C14" s="7">
        <v>2537</v>
      </c>
      <c r="D14" s="7">
        <v>263</v>
      </c>
      <c r="E14" s="7">
        <v>1635</v>
      </c>
      <c r="F14" s="7">
        <v>71</v>
      </c>
      <c r="G14" s="7">
        <v>543</v>
      </c>
      <c r="H14" s="7">
        <v>19</v>
      </c>
      <c r="I14" s="7">
        <v>105</v>
      </c>
      <c r="J14" s="7">
        <v>2</v>
      </c>
      <c r="K14" s="7">
        <v>0</v>
      </c>
      <c r="L14" s="7">
        <f t="shared" si="0"/>
        <v>7398</v>
      </c>
      <c r="M14" s="7">
        <v>56</v>
      </c>
      <c r="N14" s="7">
        <v>1</v>
      </c>
      <c r="O14" s="7">
        <f>SUM(L14:N14)</f>
        <v>7455</v>
      </c>
      <c r="P14" s="7">
        <v>141</v>
      </c>
      <c r="Q14" s="7">
        <v>83</v>
      </c>
      <c r="R14" s="7">
        <v>1</v>
      </c>
      <c r="S14" s="7">
        <v>0</v>
      </c>
      <c r="T14" s="7">
        <v>0</v>
      </c>
      <c r="U14" s="7">
        <v>0</v>
      </c>
      <c r="V14" s="7">
        <v>316</v>
      </c>
      <c r="W14" s="7">
        <v>49</v>
      </c>
      <c r="X14" s="7">
        <v>21</v>
      </c>
      <c r="Y14" s="7">
        <f t="shared" si="1"/>
        <v>611</v>
      </c>
      <c r="Z14" s="7">
        <f t="shared" si="2"/>
        <v>8066</v>
      </c>
      <c r="AA14" s="8" t="s">
        <v>20</v>
      </c>
    </row>
    <row r="15" spans="1:27" x14ac:dyDescent="0.2">
      <c r="A15" s="6" t="s">
        <v>22</v>
      </c>
      <c r="B15" s="7">
        <v>610</v>
      </c>
      <c r="C15" s="7">
        <v>823</v>
      </c>
      <c r="D15" s="7">
        <v>146</v>
      </c>
      <c r="E15" s="7">
        <v>652</v>
      </c>
      <c r="F15" s="7">
        <v>31</v>
      </c>
      <c r="G15" s="7">
        <v>165</v>
      </c>
      <c r="H15" s="7">
        <v>4</v>
      </c>
      <c r="I15" s="7">
        <v>36</v>
      </c>
      <c r="J15" s="7">
        <v>0</v>
      </c>
      <c r="K15" s="7">
        <v>0</v>
      </c>
      <c r="L15" s="7">
        <f t="shared" si="0"/>
        <v>2467</v>
      </c>
      <c r="M15" s="7">
        <v>9</v>
      </c>
      <c r="N15" s="7">
        <v>0</v>
      </c>
      <c r="O15" s="7">
        <f>SUM(L15:N15)</f>
        <v>2476</v>
      </c>
      <c r="P15" s="7">
        <v>20</v>
      </c>
      <c r="Q15" s="7">
        <v>26</v>
      </c>
      <c r="R15" s="7">
        <v>0</v>
      </c>
      <c r="S15" s="7">
        <v>0</v>
      </c>
      <c r="T15" s="7">
        <v>2</v>
      </c>
      <c r="U15" s="7">
        <v>2</v>
      </c>
      <c r="V15" s="7">
        <v>81</v>
      </c>
      <c r="W15" s="7">
        <v>19</v>
      </c>
      <c r="X15" s="7">
        <v>3</v>
      </c>
      <c r="Y15" s="7">
        <f t="shared" si="1"/>
        <v>153</v>
      </c>
      <c r="Z15" s="7">
        <f t="shared" si="2"/>
        <v>2629</v>
      </c>
      <c r="AA15" s="8" t="s">
        <v>22</v>
      </c>
    </row>
    <row r="16" spans="1:27" x14ac:dyDescent="0.2">
      <c r="A16" s="6" t="s">
        <v>14</v>
      </c>
      <c r="B16" s="7">
        <v>942</v>
      </c>
      <c r="C16" s="7">
        <v>1382</v>
      </c>
      <c r="D16" s="7">
        <v>132</v>
      </c>
      <c r="E16" s="7">
        <v>928</v>
      </c>
      <c r="F16" s="7">
        <v>37</v>
      </c>
      <c r="G16" s="7">
        <v>397</v>
      </c>
      <c r="H16" s="7">
        <v>5</v>
      </c>
      <c r="I16" s="7">
        <v>38</v>
      </c>
      <c r="J16" s="7">
        <v>0</v>
      </c>
      <c r="K16" s="7">
        <v>0</v>
      </c>
      <c r="L16" s="7">
        <f t="shared" si="0"/>
        <v>3861</v>
      </c>
      <c r="M16" s="7">
        <v>11</v>
      </c>
      <c r="N16" s="7">
        <v>1</v>
      </c>
      <c r="O16" s="7">
        <f t="shared" si="3"/>
        <v>3873</v>
      </c>
      <c r="P16" s="7">
        <v>4</v>
      </c>
      <c r="Q16" s="7">
        <v>21</v>
      </c>
      <c r="R16" s="7">
        <v>3</v>
      </c>
      <c r="S16" s="7">
        <v>0</v>
      </c>
      <c r="T16" s="7">
        <v>8</v>
      </c>
      <c r="U16" s="7">
        <v>1</v>
      </c>
      <c r="V16" s="7">
        <v>156</v>
      </c>
      <c r="W16" s="7">
        <v>25</v>
      </c>
      <c r="X16" s="7">
        <v>0</v>
      </c>
      <c r="Y16" s="7">
        <f t="shared" si="1"/>
        <v>218</v>
      </c>
      <c r="Z16" s="7">
        <f t="shared" si="2"/>
        <v>4091</v>
      </c>
      <c r="AA16" s="8" t="s">
        <v>14</v>
      </c>
    </row>
    <row r="17" spans="1:36" x14ac:dyDescent="0.2">
      <c r="A17" s="6" t="s">
        <v>11</v>
      </c>
      <c r="B17" s="7">
        <v>741</v>
      </c>
      <c r="C17" s="7">
        <v>699</v>
      </c>
      <c r="D17" s="7">
        <v>294</v>
      </c>
      <c r="E17" s="7">
        <v>783</v>
      </c>
      <c r="F17" s="7">
        <v>29</v>
      </c>
      <c r="G17" s="7">
        <v>147</v>
      </c>
      <c r="H17" s="7">
        <v>1</v>
      </c>
      <c r="I17" s="7">
        <v>29</v>
      </c>
      <c r="J17" s="7">
        <v>0</v>
      </c>
      <c r="K17" s="7">
        <v>0</v>
      </c>
      <c r="L17" s="7">
        <f t="shared" si="0"/>
        <v>2723</v>
      </c>
      <c r="M17" s="7">
        <v>8</v>
      </c>
      <c r="N17" s="7">
        <v>0</v>
      </c>
      <c r="O17" s="7">
        <f t="shared" si="3"/>
        <v>2731</v>
      </c>
      <c r="P17" s="7">
        <v>18</v>
      </c>
      <c r="Q17" s="7">
        <v>26</v>
      </c>
      <c r="R17" s="7">
        <v>0</v>
      </c>
      <c r="S17" s="7">
        <v>0</v>
      </c>
      <c r="T17" s="7">
        <v>0</v>
      </c>
      <c r="U17" s="7">
        <v>0</v>
      </c>
      <c r="V17" s="7">
        <v>60</v>
      </c>
      <c r="W17" s="7">
        <v>57</v>
      </c>
      <c r="X17" s="7">
        <v>13</v>
      </c>
      <c r="Y17" s="7">
        <f t="shared" si="1"/>
        <v>174</v>
      </c>
      <c r="Z17" s="7">
        <f t="shared" si="2"/>
        <v>2905</v>
      </c>
      <c r="AA17" s="8" t="s">
        <v>11</v>
      </c>
    </row>
    <row r="18" spans="1:36" x14ac:dyDescent="0.2">
      <c r="A18" s="6" t="s">
        <v>17</v>
      </c>
      <c r="B18" s="7">
        <v>621</v>
      </c>
      <c r="C18" s="7">
        <v>832</v>
      </c>
      <c r="D18" s="7">
        <v>73</v>
      </c>
      <c r="E18" s="7">
        <v>514</v>
      </c>
      <c r="F18" s="7">
        <v>18</v>
      </c>
      <c r="G18" s="7">
        <v>264</v>
      </c>
      <c r="H18" s="7">
        <v>3</v>
      </c>
      <c r="I18" s="7">
        <v>29</v>
      </c>
      <c r="J18" s="7">
        <v>0</v>
      </c>
      <c r="K18" s="7">
        <v>0</v>
      </c>
      <c r="L18" s="7">
        <f t="shared" si="0"/>
        <v>2354</v>
      </c>
      <c r="M18" s="7">
        <v>4</v>
      </c>
      <c r="N18" s="7">
        <v>0</v>
      </c>
      <c r="O18" s="7">
        <f t="shared" si="3"/>
        <v>2358</v>
      </c>
      <c r="P18" s="7">
        <v>19</v>
      </c>
      <c r="Q18" s="7">
        <v>23</v>
      </c>
      <c r="R18" s="7">
        <v>0</v>
      </c>
      <c r="S18" s="7">
        <v>0</v>
      </c>
      <c r="T18" s="7">
        <v>1</v>
      </c>
      <c r="U18" s="7">
        <v>5</v>
      </c>
      <c r="V18" s="7">
        <v>64</v>
      </c>
      <c r="W18" s="7">
        <v>20</v>
      </c>
      <c r="X18" s="7">
        <v>0</v>
      </c>
      <c r="Y18" s="7">
        <f t="shared" si="1"/>
        <v>132</v>
      </c>
      <c r="Z18" s="7">
        <f t="shared" si="2"/>
        <v>2490</v>
      </c>
      <c r="AA18" s="8" t="s">
        <v>17</v>
      </c>
    </row>
    <row r="19" spans="1:36" x14ac:dyDescent="0.2">
      <c r="A19" s="6" t="s">
        <v>53</v>
      </c>
      <c r="B19" s="7">
        <v>10</v>
      </c>
      <c r="C19" s="7">
        <v>0</v>
      </c>
      <c r="D19" s="7">
        <v>0</v>
      </c>
      <c r="E19" s="7">
        <v>266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f t="shared" si="0"/>
        <v>276</v>
      </c>
      <c r="M19" s="7">
        <v>0</v>
      </c>
      <c r="N19" s="7">
        <v>0</v>
      </c>
      <c r="O19" s="7">
        <f t="shared" si="3"/>
        <v>276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f t="shared" si="1"/>
        <v>0</v>
      </c>
      <c r="Z19" s="7">
        <f t="shared" si="2"/>
        <v>276</v>
      </c>
      <c r="AA19" s="8" t="s">
        <v>53</v>
      </c>
    </row>
    <row r="20" spans="1:36" x14ac:dyDescent="0.2">
      <c r="A20" s="6" t="s">
        <v>50</v>
      </c>
      <c r="B20" s="7">
        <v>541</v>
      </c>
      <c r="C20" s="7">
        <v>3</v>
      </c>
      <c r="D20" s="7">
        <v>2</v>
      </c>
      <c r="E20" s="7">
        <v>17</v>
      </c>
      <c r="F20" s="7">
        <v>3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f t="shared" si="0"/>
        <v>567</v>
      </c>
      <c r="M20" s="7">
        <v>1</v>
      </c>
      <c r="N20" s="7">
        <v>0</v>
      </c>
      <c r="O20" s="7">
        <f>SUM(L20:N20)</f>
        <v>568</v>
      </c>
      <c r="P20" s="7">
        <v>1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">
        <v>2</v>
      </c>
      <c r="W20" s="7">
        <v>0</v>
      </c>
      <c r="X20" s="7">
        <v>0</v>
      </c>
      <c r="Y20" s="7">
        <f t="shared" si="1"/>
        <v>4</v>
      </c>
      <c r="Z20" s="7">
        <f t="shared" si="2"/>
        <v>572</v>
      </c>
      <c r="AA20" s="8" t="s">
        <v>50</v>
      </c>
    </row>
    <row r="21" spans="1:36" ht="13.5" thickBot="1" x14ac:dyDescent="0.25">
      <c r="A21" s="49" t="s">
        <v>89</v>
      </c>
      <c r="B21" s="7">
        <v>21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0"/>
        <v>21</v>
      </c>
      <c r="M21" s="7">
        <v>0</v>
      </c>
      <c r="N21" s="7">
        <v>0</v>
      </c>
      <c r="O21" s="7">
        <f t="shared" si="3"/>
        <v>21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f t="shared" si="1"/>
        <v>0</v>
      </c>
      <c r="Z21" s="7">
        <f t="shared" si="2"/>
        <v>21</v>
      </c>
      <c r="AA21" s="48" t="s">
        <v>89</v>
      </c>
    </row>
    <row r="22" spans="1:36" ht="14.25" thickTop="1" thickBot="1" x14ac:dyDescent="0.25">
      <c r="A22" s="11" t="s">
        <v>4</v>
      </c>
      <c r="B22" s="12">
        <f t="shared" ref="B22:Z22" si="4">SUM(B4:B21)</f>
        <v>15741</v>
      </c>
      <c r="C22" s="12">
        <f t="shared" si="4"/>
        <v>18991</v>
      </c>
      <c r="D22" s="12">
        <f t="shared" si="4"/>
        <v>2221</v>
      </c>
      <c r="E22" s="12">
        <f t="shared" si="4"/>
        <v>14148</v>
      </c>
      <c r="F22" s="12">
        <f t="shared" si="4"/>
        <v>527</v>
      </c>
      <c r="G22" s="12">
        <f t="shared" si="4"/>
        <v>4178</v>
      </c>
      <c r="H22" s="12">
        <f t="shared" si="4"/>
        <v>95</v>
      </c>
      <c r="I22" s="12">
        <f t="shared" si="4"/>
        <v>791</v>
      </c>
      <c r="J22" s="12">
        <f t="shared" si="4"/>
        <v>4</v>
      </c>
      <c r="K22" s="12">
        <f t="shared" si="4"/>
        <v>362</v>
      </c>
      <c r="L22" s="12">
        <f t="shared" si="4"/>
        <v>57058</v>
      </c>
      <c r="M22" s="12">
        <f t="shared" si="4"/>
        <v>181</v>
      </c>
      <c r="N22" s="12">
        <f t="shared" si="4"/>
        <v>11</v>
      </c>
      <c r="O22" s="12">
        <f t="shared" si="4"/>
        <v>57250</v>
      </c>
      <c r="P22" s="12">
        <f t="shared" si="4"/>
        <v>755</v>
      </c>
      <c r="Q22" s="12">
        <f t="shared" si="4"/>
        <v>535</v>
      </c>
      <c r="R22" s="12">
        <f t="shared" si="4"/>
        <v>6</v>
      </c>
      <c r="S22" s="12">
        <f t="shared" si="4"/>
        <v>1</v>
      </c>
      <c r="T22" s="12">
        <f t="shared" si="4"/>
        <v>49</v>
      </c>
      <c r="U22" s="12">
        <f t="shared" si="4"/>
        <v>36</v>
      </c>
      <c r="V22" s="12">
        <f t="shared" si="4"/>
        <v>1904</v>
      </c>
      <c r="W22" s="12">
        <f t="shared" si="4"/>
        <v>489</v>
      </c>
      <c r="X22" s="12">
        <f t="shared" si="4"/>
        <v>80</v>
      </c>
      <c r="Y22" s="12">
        <f t="shared" si="4"/>
        <v>3855</v>
      </c>
      <c r="Z22" s="12">
        <f t="shared" si="4"/>
        <v>61105</v>
      </c>
      <c r="AA22" s="13" t="s">
        <v>4</v>
      </c>
    </row>
    <row r="23" spans="1:36" ht="13.5" thickTop="1" x14ac:dyDescent="0.2">
      <c r="Z23" s="19">
        <f>SUM(O22,Y22)</f>
        <v>61105</v>
      </c>
      <c r="AI23" t="s">
        <v>27</v>
      </c>
      <c r="AJ23" t="s">
        <v>27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3 Additions&amp;C&amp;P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zoomScaleNormal="100" workbookViewId="0">
      <selection activeCell="C31" sqref="C31"/>
    </sheetView>
  </sheetViews>
  <sheetFormatPr defaultRowHeight="12.75" x14ac:dyDescent="0.2"/>
  <cols>
    <col min="1" max="1" width="21.1406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9" width="8.5703125" customWidth="1"/>
    <col min="10" max="10" width="8.7109375" customWidth="1"/>
    <col min="11" max="11" width="8.5703125" customWidth="1"/>
    <col min="12" max="12" width="9.5703125" customWidth="1"/>
    <col min="13" max="13" width="11.28515625" customWidth="1"/>
    <col min="16" max="16" width="9.28515625" customWidth="1"/>
    <col min="17" max="18" width="9.28515625" bestFit="1" customWidth="1"/>
    <col min="19" max="19" width="9.28515625" customWidth="1"/>
    <col min="20" max="20" width="10" customWidth="1"/>
    <col min="21" max="23" width="9.5703125" customWidth="1"/>
    <col min="24" max="25" width="10" customWidth="1"/>
    <col min="26" max="26" width="9.28515625" customWidth="1"/>
    <col min="27" max="27" width="9.5703125" customWidth="1"/>
    <col min="28" max="28" width="10.42578125" customWidth="1"/>
    <col min="29" max="29" width="10" customWidth="1"/>
    <col min="30" max="30" width="10.5703125" customWidth="1"/>
    <col min="31" max="31" width="21.28515625" customWidth="1"/>
  </cols>
  <sheetData>
    <row r="1" spans="1:31" x14ac:dyDescent="0.2">
      <c r="A1" t="s">
        <v>27</v>
      </c>
    </row>
    <row r="2" spans="1:31" ht="18.75" thickBot="1" x14ac:dyDescent="0.3">
      <c r="A2" s="1" t="s">
        <v>94</v>
      </c>
    </row>
    <row r="3" spans="1:31" ht="13.5" thickTop="1" x14ac:dyDescent="0.2">
      <c r="A3" s="2" t="s">
        <v>57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28</v>
      </c>
      <c r="G3" s="3" t="s">
        <v>29</v>
      </c>
      <c r="H3" s="3" t="s">
        <v>40</v>
      </c>
      <c r="I3" s="3" t="s">
        <v>41</v>
      </c>
      <c r="J3" s="3" t="s">
        <v>42</v>
      </c>
      <c r="K3" s="3" t="s">
        <v>43</v>
      </c>
      <c r="L3" s="4" t="s">
        <v>44</v>
      </c>
      <c r="M3" s="4" t="s">
        <v>58</v>
      </c>
      <c r="N3" s="4" t="s">
        <v>59</v>
      </c>
      <c r="O3" s="4" t="s">
        <v>60</v>
      </c>
      <c r="P3" s="4" t="s">
        <v>7</v>
      </c>
      <c r="Q3" s="4" t="s">
        <v>46</v>
      </c>
      <c r="R3" s="4" t="s">
        <v>31</v>
      </c>
      <c r="S3" s="4" t="s">
        <v>32</v>
      </c>
      <c r="T3" s="4" t="s">
        <v>33</v>
      </c>
      <c r="U3" s="4" t="s">
        <v>34</v>
      </c>
      <c r="V3" s="4" t="s">
        <v>35</v>
      </c>
      <c r="W3" s="4" t="s">
        <v>36</v>
      </c>
      <c r="X3" s="4" t="s">
        <v>37</v>
      </c>
      <c r="Y3" s="4" t="s">
        <v>38</v>
      </c>
      <c r="Z3" s="4" t="s">
        <v>39</v>
      </c>
      <c r="AA3" s="4" t="s">
        <v>3</v>
      </c>
      <c r="AB3" s="4" t="s">
        <v>45</v>
      </c>
      <c r="AC3" s="4" t="s">
        <v>8</v>
      </c>
      <c r="AD3" s="4" t="s">
        <v>6</v>
      </c>
      <c r="AE3" s="5" t="s">
        <v>57</v>
      </c>
    </row>
    <row r="4" spans="1:31" x14ac:dyDescent="0.2">
      <c r="A4" s="6" t="s">
        <v>49</v>
      </c>
      <c r="B4" s="7">
        <v>0</v>
      </c>
      <c r="C4" s="7">
        <v>75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75</v>
      </c>
      <c r="N4" s="7">
        <v>0</v>
      </c>
      <c r="O4" s="7">
        <v>0</v>
      </c>
      <c r="P4" s="7">
        <v>75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f t="shared" ref="AD4:AD23" si="0">SUM(P4,AC4)</f>
        <v>75</v>
      </c>
      <c r="AE4" s="8" t="s">
        <v>49</v>
      </c>
    </row>
    <row r="5" spans="1:31" x14ac:dyDescent="0.2">
      <c r="A5" s="6" t="s">
        <v>23</v>
      </c>
      <c r="B5" s="7">
        <v>246</v>
      </c>
      <c r="C5" s="7">
        <v>557</v>
      </c>
      <c r="D5" s="7">
        <v>56</v>
      </c>
      <c r="E5" s="7">
        <v>527</v>
      </c>
      <c r="F5" s="7">
        <v>14</v>
      </c>
      <c r="G5" s="7">
        <v>166</v>
      </c>
      <c r="H5" s="7">
        <v>1</v>
      </c>
      <c r="I5" s="7">
        <v>13</v>
      </c>
      <c r="J5" s="7">
        <v>0</v>
      </c>
      <c r="K5" s="7">
        <v>0</v>
      </c>
      <c r="L5" s="7">
        <v>0</v>
      </c>
      <c r="M5" s="7">
        <v>1580</v>
      </c>
      <c r="N5" s="7">
        <v>16</v>
      </c>
      <c r="O5" s="7">
        <v>0</v>
      </c>
      <c r="P5" s="7">
        <v>1596</v>
      </c>
      <c r="Q5" s="7">
        <v>1</v>
      </c>
      <c r="R5" s="7">
        <v>3</v>
      </c>
      <c r="S5" s="7">
        <v>6</v>
      </c>
      <c r="T5" s="7">
        <v>1</v>
      </c>
      <c r="U5" s="7">
        <v>0</v>
      </c>
      <c r="V5" s="7">
        <v>1</v>
      </c>
      <c r="W5" s="7">
        <v>0</v>
      </c>
      <c r="X5" s="7">
        <v>6</v>
      </c>
      <c r="Y5" s="7">
        <v>7</v>
      </c>
      <c r="Z5" s="7">
        <v>0</v>
      </c>
      <c r="AA5" s="7">
        <v>0</v>
      </c>
      <c r="AB5" s="7">
        <v>0</v>
      </c>
      <c r="AC5" s="7">
        <v>25</v>
      </c>
      <c r="AD5" s="7">
        <f t="shared" si="0"/>
        <v>1621</v>
      </c>
      <c r="AE5" s="8" t="s">
        <v>23</v>
      </c>
    </row>
    <row r="6" spans="1:31" x14ac:dyDescent="0.2">
      <c r="A6" s="6" t="s">
        <v>18</v>
      </c>
      <c r="B6" s="7">
        <v>540</v>
      </c>
      <c r="C6" s="7">
        <v>697</v>
      </c>
      <c r="D6" s="7">
        <v>43</v>
      </c>
      <c r="E6" s="7">
        <v>570</v>
      </c>
      <c r="F6" s="7">
        <v>3</v>
      </c>
      <c r="G6" s="7">
        <v>138</v>
      </c>
      <c r="H6" s="7">
        <v>4</v>
      </c>
      <c r="I6" s="7">
        <v>144</v>
      </c>
      <c r="J6" s="7">
        <v>0</v>
      </c>
      <c r="K6" s="7">
        <v>0</v>
      </c>
      <c r="L6" s="7">
        <v>44</v>
      </c>
      <c r="M6" s="7">
        <v>2183</v>
      </c>
      <c r="N6" s="7">
        <v>4</v>
      </c>
      <c r="O6" s="7">
        <v>0</v>
      </c>
      <c r="P6" s="7">
        <v>2187</v>
      </c>
      <c r="Q6" s="7">
        <v>3</v>
      </c>
      <c r="R6" s="7">
        <v>257</v>
      </c>
      <c r="S6" s="7">
        <v>2</v>
      </c>
      <c r="T6" s="7">
        <v>10</v>
      </c>
      <c r="U6" s="7">
        <v>1</v>
      </c>
      <c r="V6" s="7">
        <v>1</v>
      </c>
      <c r="W6" s="7">
        <v>0</v>
      </c>
      <c r="X6" s="7">
        <v>49</v>
      </c>
      <c r="Y6" s="7">
        <v>63</v>
      </c>
      <c r="Z6" s="7">
        <v>8</v>
      </c>
      <c r="AA6" s="7">
        <v>0</v>
      </c>
      <c r="AB6" s="7">
        <v>0</v>
      </c>
      <c r="AC6" s="7">
        <v>394</v>
      </c>
      <c r="AD6" s="7">
        <f t="shared" si="0"/>
        <v>2581</v>
      </c>
      <c r="AE6" s="8" t="s">
        <v>18</v>
      </c>
    </row>
    <row r="7" spans="1:31" x14ac:dyDescent="0.2">
      <c r="A7" s="6" t="s">
        <v>9</v>
      </c>
      <c r="B7" s="7">
        <v>3481</v>
      </c>
      <c r="C7" s="7">
        <v>2549</v>
      </c>
      <c r="D7" s="7">
        <v>113</v>
      </c>
      <c r="E7" s="7">
        <v>1027</v>
      </c>
      <c r="F7" s="7">
        <v>65</v>
      </c>
      <c r="G7" s="7">
        <v>97</v>
      </c>
      <c r="H7" s="7">
        <v>38</v>
      </c>
      <c r="I7" s="7">
        <v>116</v>
      </c>
      <c r="J7" s="7">
        <v>0</v>
      </c>
      <c r="K7" s="7">
        <v>0</v>
      </c>
      <c r="L7" s="7">
        <v>0</v>
      </c>
      <c r="M7" s="7">
        <v>7486</v>
      </c>
      <c r="N7" s="7">
        <v>145</v>
      </c>
      <c r="O7" s="7">
        <v>4</v>
      </c>
      <c r="P7" s="7">
        <v>7635</v>
      </c>
      <c r="Q7" s="7">
        <v>185</v>
      </c>
      <c r="R7" s="7">
        <v>18</v>
      </c>
      <c r="S7" s="7">
        <v>16</v>
      </c>
      <c r="T7" s="7">
        <v>5</v>
      </c>
      <c r="U7" s="7">
        <v>3</v>
      </c>
      <c r="V7" s="7">
        <v>3</v>
      </c>
      <c r="W7" s="7">
        <v>1</v>
      </c>
      <c r="X7" s="7">
        <v>201</v>
      </c>
      <c r="Y7" s="7">
        <v>146</v>
      </c>
      <c r="Z7" s="7">
        <v>14</v>
      </c>
      <c r="AA7" s="7">
        <v>0</v>
      </c>
      <c r="AB7" s="7">
        <v>0</v>
      </c>
      <c r="AC7" s="7">
        <v>592</v>
      </c>
      <c r="AD7" s="7">
        <f t="shared" si="0"/>
        <v>8227</v>
      </c>
      <c r="AE7" s="8" t="s">
        <v>9</v>
      </c>
    </row>
    <row r="8" spans="1:31" x14ac:dyDescent="0.2">
      <c r="A8" s="6" t="s">
        <v>13</v>
      </c>
      <c r="B8" s="7">
        <v>509</v>
      </c>
      <c r="C8" s="7">
        <v>1390</v>
      </c>
      <c r="D8" s="7">
        <v>49</v>
      </c>
      <c r="E8" s="7">
        <v>780</v>
      </c>
      <c r="F8" s="7">
        <v>3</v>
      </c>
      <c r="G8" s="7">
        <v>190</v>
      </c>
      <c r="H8" s="7">
        <v>1</v>
      </c>
      <c r="I8" s="7">
        <v>40</v>
      </c>
      <c r="J8" s="7">
        <v>0</v>
      </c>
      <c r="K8" s="7">
        <v>0</v>
      </c>
      <c r="L8" s="7">
        <v>0</v>
      </c>
      <c r="M8" s="7">
        <v>2962</v>
      </c>
      <c r="N8" s="7">
        <v>3</v>
      </c>
      <c r="O8" s="7">
        <v>1</v>
      </c>
      <c r="P8" s="7">
        <v>2966</v>
      </c>
      <c r="Q8" s="7">
        <v>4</v>
      </c>
      <c r="R8" s="7">
        <v>10</v>
      </c>
      <c r="S8" s="7">
        <v>2</v>
      </c>
      <c r="T8" s="7">
        <v>0</v>
      </c>
      <c r="U8" s="7">
        <v>5</v>
      </c>
      <c r="V8" s="7">
        <v>3</v>
      </c>
      <c r="W8" s="7">
        <v>0</v>
      </c>
      <c r="X8" s="7">
        <v>156</v>
      </c>
      <c r="Y8" s="7">
        <v>103</v>
      </c>
      <c r="Z8" s="7">
        <v>23</v>
      </c>
      <c r="AA8" s="7">
        <v>0</v>
      </c>
      <c r="AB8" s="7">
        <v>0</v>
      </c>
      <c r="AC8" s="7">
        <v>306</v>
      </c>
      <c r="AD8" s="7">
        <f t="shared" si="0"/>
        <v>3272</v>
      </c>
      <c r="AE8" s="8" t="s">
        <v>13</v>
      </c>
    </row>
    <row r="9" spans="1:31" x14ac:dyDescent="0.2">
      <c r="A9" s="6" t="s">
        <v>61</v>
      </c>
      <c r="B9" s="7">
        <v>2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3</v>
      </c>
      <c r="N9" s="7">
        <v>0</v>
      </c>
      <c r="O9" s="7">
        <v>0</v>
      </c>
      <c r="P9" s="7">
        <v>3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2</v>
      </c>
      <c r="Y9" s="7">
        <v>1</v>
      </c>
      <c r="Z9" s="7">
        <v>0</v>
      </c>
      <c r="AA9" s="7">
        <v>0</v>
      </c>
      <c r="AB9" s="7">
        <v>0</v>
      </c>
      <c r="AC9" s="7">
        <v>3</v>
      </c>
      <c r="AD9" s="7">
        <f t="shared" si="0"/>
        <v>6</v>
      </c>
      <c r="AE9" s="8" t="s">
        <v>61</v>
      </c>
    </row>
    <row r="10" spans="1:31" x14ac:dyDescent="0.2">
      <c r="A10" s="6" t="s">
        <v>10</v>
      </c>
      <c r="B10" s="7">
        <v>742</v>
      </c>
      <c r="C10" s="7">
        <v>1212</v>
      </c>
      <c r="D10" s="7">
        <v>180</v>
      </c>
      <c r="E10" s="7">
        <v>626</v>
      </c>
      <c r="F10" s="7">
        <v>35</v>
      </c>
      <c r="G10" s="7">
        <v>28</v>
      </c>
      <c r="H10" s="7">
        <v>16</v>
      </c>
      <c r="I10" s="7">
        <v>99</v>
      </c>
      <c r="J10" s="7">
        <v>0</v>
      </c>
      <c r="K10" s="7">
        <v>0</v>
      </c>
      <c r="L10" s="7">
        <v>308</v>
      </c>
      <c r="M10" s="7">
        <v>3246</v>
      </c>
      <c r="N10" s="7">
        <v>13</v>
      </c>
      <c r="O10" s="7">
        <v>0</v>
      </c>
      <c r="P10" s="7">
        <v>3259</v>
      </c>
      <c r="Q10" s="7">
        <v>58</v>
      </c>
      <c r="R10" s="7">
        <v>39</v>
      </c>
      <c r="S10" s="7">
        <v>14</v>
      </c>
      <c r="T10" s="7">
        <v>0</v>
      </c>
      <c r="U10" s="7">
        <v>2</v>
      </c>
      <c r="V10" s="7">
        <v>2</v>
      </c>
      <c r="W10" s="7">
        <v>0</v>
      </c>
      <c r="X10" s="7">
        <v>47</v>
      </c>
      <c r="Y10" s="7">
        <v>89</v>
      </c>
      <c r="Z10" s="7">
        <v>17</v>
      </c>
      <c r="AA10" s="7">
        <v>0</v>
      </c>
      <c r="AB10" s="7">
        <v>0</v>
      </c>
      <c r="AC10" s="7">
        <v>268</v>
      </c>
      <c r="AD10" s="7">
        <f t="shared" si="0"/>
        <v>3527</v>
      </c>
      <c r="AE10" s="8" t="s">
        <v>10</v>
      </c>
    </row>
    <row r="11" spans="1:31" x14ac:dyDescent="0.2">
      <c r="A11" s="6" t="s">
        <v>16</v>
      </c>
      <c r="B11" s="7">
        <v>790</v>
      </c>
      <c r="C11" s="7">
        <v>946</v>
      </c>
      <c r="D11" s="7">
        <v>266</v>
      </c>
      <c r="E11" s="7">
        <v>340</v>
      </c>
      <c r="F11" s="7">
        <v>1</v>
      </c>
      <c r="G11" s="7">
        <v>151</v>
      </c>
      <c r="H11" s="7">
        <v>3</v>
      </c>
      <c r="I11" s="7">
        <v>13</v>
      </c>
      <c r="J11" s="7">
        <v>0</v>
      </c>
      <c r="K11" s="7">
        <v>0</v>
      </c>
      <c r="L11" s="7">
        <v>0</v>
      </c>
      <c r="M11" s="7">
        <v>2510</v>
      </c>
      <c r="N11" s="7">
        <v>0</v>
      </c>
      <c r="O11" s="7">
        <v>0</v>
      </c>
      <c r="P11" s="7">
        <v>2510</v>
      </c>
      <c r="Q11" s="7">
        <v>132</v>
      </c>
      <c r="R11" s="7">
        <v>24</v>
      </c>
      <c r="S11" s="7">
        <v>6</v>
      </c>
      <c r="T11" s="7">
        <v>2</v>
      </c>
      <c r="U11" s="7">
        <v>3</v>
      </c>
      <c r="V11" s="7">
        <v>0</v>
      </c>
      <c r="W11" s="7">
        <v>0</v>
      </c>
      <c r="X11" s="7">
        <v>47</v>
      </c>
      <c r="Y11" s="7">
        <v>28</v>
      </c>
      <c r="Z11" s="7">
        <v>5</v>
      </c>
      <c r="AA11" s="7">
        <v>0</v>
      </c>
      <c r="AB11" s="7">
        <v>0</v>
      </c>
      <c r="AC11" s="7">
        <v>247</v>
      </c>
      <c r="AD11" s="7">
        <f t="shared" si="0"/>
        <v>2757</v>
      </c>
      <c r="AE11" s="8" t="s">
        <v>16</v>
      </c>
    </row>
    <row r="12" spans="1:31" x14ac:dyDescent="0.2">
      <c r="A12" s="6" t="s">
        <v>21</v>
      </c>
      <c r="B12" s="7">
        <v>3440</v>
      </c>
      <c r="C12" s="7">
        <v>1769</v>
      </c>
      <c r="D12" s="7">
        <v>290</v>
      </c>
      <c r="E12" s="7">
        <v>1356</v>
      </c>
      <c r="F12" s="7">
        <v>12</v>
      </c>
      <c r="G12" s="7">
        <v>184</v>
      </c>
      <c r="H12" s="7">
        <v>2</v>
      </c>
      <c r="I12" s="7">
        <v>51</v>
      </c>
      <c r="J12" s="7">
        <v>0</v>
      </c>
      <c r="K12" s="7">
        <v>0</v>
      </c>
      <c r="L12" s="7">
        <v>1</v>
      </c>
      <c r="M12" s="7">
        <v>7105</v>
      </c>
      <c r="N12" s="7">
        <v>34</v>
      </c>
      <c r="O12" s="7">
        <v>0</v>
      </c>
      <c r="P12" s="7">
        <v>7139</v>
      </c>
      <c r="Q12" s="7">
        <v>370</v>
      </c>
      <c r="R12" s="7">
        <v>46</v>
      </c>
      <c r="S12" s="7">
        <v>48</v>
      </c>
      <c r="T12" s="7">
        <v>6</v>
      </c>
      <c r="U12" s="7">
        <v>5</v>
      </c>
      <c r="V12" s="7">
        <v>5</v>
      </c>
      <c r="W12" s="7">
        <v>0</v>
      </c>
      <c r="X12" s="7">
        <v>167</v>
      </c>
      <c r="Y12" s="7">
        <v>333</v>
      </c>
      <c r="Z12" s="7">
        <v>43</v>
      </c>
      <c r="AA12" s="7">
        <v>1</v>
      </c>
      <c r="AB12" s="7">
        <v>26</v>
      </c>
      <c r="AC12" s="7">
        <v>1050</v>
      </c>
      <c r="AD12" s="7">
        <f t="shared" si="0"/>
        <v>8189</v>
      </c>
      <c r="AE12" s="8" t="s">
        <v>21</v>
      </c>
    </row>
    <row r="13" spans="1:31" x14ac:dyDescent="0.2">
      <c r="A13" s="6" t="s">
        <v>15</v>
      </c>
      <c r="B13" s="7">
        <v>449</v>
      </c>
      <c r="C13" s="7">
        <v>1365</v>
      </c>
      <c r="D13" s="7">
        <v>496</v>
      </c>
      <c r="E13" s="7">
        <v>1135</v>
      </c>
      <c r="F13" s="7">
        <v>14</v>
      </c>
      <c r="G13" s="7">
        <v>322</v>
      </c>
      <c r="H13" s="7">
        <v>3</v>
      </c>
      <c r="I13" s="7">
        <v>36</v>
      </c>
      <c r="J13" s="7">
        <v>0</v>
      </c>
      <c r="K13" s="7">
        <v>0</v>
      </c>
      <c r="L13" s="7">
        <v>0</v>
      </c>
      <c r="M13" s="7">
        <v>3820</v>
      </c>
      <c r="N13" s="7">
        <v>6</v>
      </c>
      <c r="O13" s="7">
        <v>4</v>
      </c>
      <c r="P13" s="7">
        <v>3830</v>
      </c>
      <c r="Q13" s="7">
        <v>17</v>
      </c>
      <c r="R13" s="7">
        <v>12</v>
      </c>
      <c r="S13" s="7">
        <v>23</v>
      </c>
      <c r="T13" s="7">
        <v>3</v>
      </c>
      <c r="U13" s="7">
        <v>1</v>
      </c>
      <c r="V13" s="7">
        <v>4</v>
      </c>
      <c r="W13" s="7">
        <v>0</v>
      </c>
      <c r="X13" s="7">
        <v>73</v>
      </c>
      <c r="Y13" s="7">
        <v>114</v>
      </c>
      <c r="Z13" s="7">
        <v>22</v>
      </c>
      <c r="AA13" s="7">
        <v>0</v>
      </c>
      <c r="AB13" s="7">
        <v>0</v>
      </c>
      <c r="AC13" s="7">
        <v>269</v>
      </c>
      <c r="AD13" s="7">
        <f t="shared" si="0"/>
        <v>4099</v>
      </c>
      <c r="AE13" s="8" t="s">
        <v>15</v>
      </c>
    </row>
    <row r="14" spans="1:31" x14ac:dyDescent="0.2">
      <c r="A14" s="6" t="s">
        <v>24</v>
      </c>
      <c r="B14" s="7">
        <v>655</v>
      </c>
      <c r="C14" s="7">
        <v>516</v>
      </c>
      <c r="D14" s="7">
        <v>52</v>
      </c>
      <c r="E14" s="7">
        <v>509</v>
      </c>
      <c r="F14" s="7">
        <v>17</v>
      </c>
      <c r="G14" s="7">
        <v>125</v>
      </c>
      <c r="H14" s="7">
        <v>0</v>
      </c>
      <c r="I14" s="7">
        <v>5</v>
      </c>
      <c r="J14" s="7">
        <v>0</v>
      </c>
      <c r="K14" s="7">
        <v>0</v>
      </c>
      <c r="L14" s="7">
        <v>0</v>
      </c>
      <c r="M14" s="7">
        <v>1879</v>
      </c>
      <c r="N14" s="7">
        <v>4</v>
      </c>
      <c r="O14" s="7">
        <v>2</v>
      </c>
      <c r="P14" s="7">
        <v>1885</v>
      </c>
      <c r="Q14" s="7">
        <v>2</v>
      </c>
      <c r="R14" s="7">
        <v>4</v>
      </c>
      <c r="S14" s="7">
        <v>2</v>
      </c>
      <c r="T14" s="7">
        <v>0</v>
      </c>
      <c r="U14" s="7">
        <v>1</v>
      </c>
      <c r="V14" s="7">
        <v>0</v>
      </c>
      <c r="W14" s="7">
        <v>0</v>
      </c>
      <c r="X14" s="7">
        <v>33</v>
      </c>
      <c r="Y14" s="7">
        <v>44</v>
      </c>
      <c r="Z14" s="7">
        <v>10</v>
      </c>
      <c r="AA14" s="7">
        <v>0</v>
      </c>
      <c r="AB14" s="7">
        <v>0</v>
      </c>
      <c r="AC14" s="7">
        <v>96</v>
      </c>
      <c r="AD14" s="7">
        <f t="shared" si="0"/>
        <v>1981</v>
      </c>
      <c r="AE14" s="8" t="s">
        <v>24</v>
      </c>
    </row>
    <row r="15" spans="1:31" x14ac:dyDescent="0.2">
      <c r="A15" s="6" t="s">
        <v>20</v>
      </c>
      <c r="B15" s="7">
        <v>1029</v>
      </c>
      <c r="C15" s="7">
        <v>1726</v>
      </c>
      <c r="D15" s="7">
        <v>108</v>
      </c>
      <c r="E15" s="7">
        <v>2040</v>
      </c>
      <c r="F15" s="7">
        <v>31</v>
      </c>
      <c r="G15" s="7">
        <v>236</v>
      </c>
      <c r="H15" s="7">
        <v>24</v>
      </c>
      <c r="I15" s="7">
        <v>184</v>
      </c>
      <c r="J15" s="7">
        <v>0</v>
      </c>
      <c r="K15" s="7">
        <v>0</v>
      </c>
      <c r="L15" s="7">
        <v>0</v>
      </c>
      <c r="M15" s="7">
        <v>5378</v>
      </c>
      <c r="N15" s="7">
        <v>40</v>
      </c>
      <c r="O15" s="7">
        <v>0</v>
      </c>
      <c r="P15" s="7">
        <v>5418</v>
      </c>
      <c r="Q15" s="7">
        <v>6</v>
      </c>
      <c r="R15" s="7">
        <v>4</v>
      </c>
      <c r="S15" s="7">
        <v>3</v>
      </c>
      <c r="T15" s="7">
        <v>2</v>
      </c>
      <c r="U15" s="7">
        <v>1</v>
      </c>
      <c r="V15" s="7">
        <v>0</v>
      </c>
      <c r="W15" s="7">
        <v>0</v>
      </c>
      <c r="X15" s="7">
        <v>196</v>
      </c>
      <c r="Y15" s="7">
        <v>76</v>
      </c>
      <c r="Z15" s="7">
        <v>10</v>
      </c>
      <c r="AA15" s="7">
        <v>0</v>
      </c>
      <c r="AB15" s="7">
        <v>0</v>
      </c>
      <c r="AC15" s="7">
        <v>298</v>
      </c>
      <c r="AD15" s="7">
        <f t="shared" si="0"/>
        <v>5716</v>
      </c>
      <c r="AE15" s="8" t="s">
        <v>20</v>
      </c>
    </row>
    <row r="16" spans="1:31" x14ac:dyDescent="0.2">
      <c r="A16" s="6" t="s">
        <v>22</v>
      </c>
      <c r="B16" s="7">
        <v>122</v>
      </c>
      <c r="C16" s="7">
        <v>636</v>
      </c>
      <c r="D16" s="7">
        <v>53</v>
      </c>
      <c r="E16" s="7">
        <v>288</v>
      </c>
      <c r="F16" s="7">
        <v>1</v>
      </c>
      <c r="G16" s="7">
        <v>42</v>
      </c>
      <c r="H16" s="7">
        <v>0</v>
      </c>
      <c r="I16" s="7">
        <v>9</v>
      </c>
      <c r="J16" s="7">
        <v>0</v>
      </c>
      <c r="K16" s="7">
        <v>0</v>
      </c>
      <c r="L16" s="7">
        <v>0</v>
      </c>
      <c r="M16" s="7">
        <v>1151</v>
      </c>
      <c r="N16" s="7">
        <v>5</v>
      </c>
      <c r="O16" s="7">
        <v>0</v>
      </c>
      <c r="P16" s="7">
        <v>1156</v>
      </c>
      <c r="Q16" s="7">
        <v>2</v>
      </c>
      <c r="R16" s="7">
        <v>4</v>
      </c>
      <c r="S16" s="7">
        <v>2</v>
      </c>
      <c r="T16" s="7">
        <v>0</v>
      </c>
      <c r="U16" s="7">
        <v>0</v>
      </c>
      <c r="V16" s="7">
        <v>1</v>
      </c>
      <c r="W16" s="7">
        <v>0</v>
      </c>
      <c r="X16" s="7">
        <v>3</v>
      </c>
      <c r="Y16" s="7">
        <v>23</v>
      </c>
      <c r="Z16" s="7">
        <v>0</v>
      </c>
      <c r="AA16" s="7">
        <v>0</v>
      </c>
      <c r="AB16" s="7">
        <v>0</v>
      </c>
      <c r="AC16" s="7">
        <v>35</v>
      </c>
      <c r="AD16" s="7">
        <f t="shared" si="0"/>
        <v>1191</v>
      </c>
      <c r="AE16" s="8" t="s">
        <v>22</v>
      </c>
    </row>
    <row r="17" spans="1:40" x14ac:dyDescent="0.2">
      <c r="A17" s="6" t="s">
        <v>14</v>
      </c>
      <c r="B17" s="7">
        <v>641</v>
      </c>
      <c r="C17" s="7">
        <v>1053</v>
      </c>
      <c r="D17" s="7">
        <v>32</v>
      </c>
      <c r="E17" s="7">
        <v>149</v>
      </c>
      <c r="F17" s="7">
        <v>2</v>
      </c>
      <c r="G17" s="7">
        <v>123</v>
      </c>
      <c r="H17" s="7">
        <v>2</v>
      </c>
      <c r="I17" s="7">
        <v>5</v>
      </c>
      <c r="J17" s="7">
        <v>0</v>
      </c>
      <c r="K17" s="7">
        <v>0</v>
      </c>
      <c r="L17" s="7">
        <v>0</v>
      </c>
      <c r="M17" s="7">
        <v>2007</v>
      </c>
      <c r="N17" s="7">
        <v>4</v>
      </c>
      <c r="O17" s="7">
        <v>1</v>
      </c>
      <c r="P17" s="7">
        <v>2012</v>
      </c>
      <c r="Q17" s="7">
        <v>2</v>
      </c>
      <c r="R17" s="7">
        <v>3</v>
      </c>
      <c r="S17" s="7">
        <v>2</v>
      </c>
      <c r="T17" s="7">
        <v>1</v>
      </c>
      <c r="U17" s="7">
        <v>1</v>
      </c>
      <c r="V17" s="7">
        <v>2</v>
      </c>
      <c r="W17" s="7">
        <v>0</v>
      </c>
      <c r="X17" s="7">
        <v>91</v>
      </c>
      <c r="Y17" s="7">
        <v>57</v>
      </c>
      <c r="Z17" s="7">
        <v>11</v>
      </c>
      <c r="AA17" s="7">
        <v>0</v>
      </c>
      <c r="AB17" s="7">
        <v>0</v>
      </c>
      <c r="AC17" s="7">
        <v>170</v>
      </c>
      <c r="AD17" s="7">
        <f t="shared" si="0"/>
        <v>2182</v>
      </c>
      <c r="AE17" s="8" t="s">
        <v>14</v>
      </c>
    </row>
    <row r="18" spans="1:40" x14ac:dyDescent="0.2">
      <c r="A18" s="6" t="s">
        <v>11</v>
      </c>
      <c r="B18" s="7">
        <v>492</v>
      </c>
      <c r="C18" s="7">
        <v>858</v>
      </c>
      <c r="D18" s="7">
        <v>288</v>
      </c>
      <c r="E18" s="7">
        <v>1161</v>
      </c>
      <c r="F18" s="7">
        <v>16</v>
      </c>
      <c r="G18" s="7">
        <v>99</v>
      </c>
      <c r="H18" s="7">
        <v>12</v>
      </c>
      <c r="I18" s="7">
        <v>123</v>
      </c>
      <c r="J18" s="7">
        <v>0</v>
      </c>
      <c r="K18" s="7">
        <v>0</v>
      </c>
      <c r="L18" s="7">
        <v>5</v>
      </c>
      <c r="M18" s="7">
        <v>3054</v>
      </c>
      <c r="N18" s="7">
        <v>4</v>
      </c>
      <c r="O18" s="7">
        <v>0</v>
      </c>
      <c r="P18" s="7">
        <v>3058</v>
      </c>
      <c r="Q18" s="7">
        <v>18</v>
      </c>
      <c r="R18" s="7">
        <v>108</v>
      </c>
      <c r="S18" s="7">
        <v>5</v>
      </c>
      <c r="T18" s="7">
        <v>0</v>
      </c>
      <c r="U18" s="7">
        <v>2</v>
      </c>
      <c r="V18" s="7">
        <v>3</v>
      </c>
      <c r="W18" s="7">
        <v>0</v>
      </c>
      <c r="X18" s="7">
        <v>19</v>
      </c>
      <c r="Y18" s="7">
        <v>59</v>
      </c>
      <c r="Z18" s="7">
        <v>2</v>
      </c>
      <c r="AA18" s="7">
        <v>0</v>
      </c>
      <c r="AB18" s="7">
        <v>0</v>
      </c>
      <c r="AC18" s="7">
        <v>216</v>
      </c>
      <c r="AD18" s="7">
        <f t="shared" si="0"/>
        <v>3274</v>
      </c>
      <c r="AE18" s="8" t="s">
        <v>11</v>
      </c>
    </row>
    <row r="19" spans="1:40" x14ac:dyDescent="0.2">
      <c r="A19" s="6" t="s">
        <v>17</v>
      </c>
      <c r="B19" s="7">
        <v>341</v>
      </c>
      <c r="C19" s="7">
        <v>1068</v>
      </c>
      <c r="D19" s="7">
        <v>32</v>
      </c>
      <c r="E19" s="7">
        <v>580</v>
      </c>
      <c r="F19" s="7">
        <v>2</v>
      </c>
      <c r="G19" s="7">
        <v>99</v>
      </c>
      <c r="H19" s="7">
        <v>0</v>
      </c>
      <c r="I19" s="7">
        <v>8</v>
      </c>
      <c r="J19" s="7">
        <v>0</v>
      </c>
      <c r="K19" s="7">
        <v>0</v>
      </c>
      <c r="L19" s="7">
        <v>0</v>
      </c>
      <c r="M19" s="7">
        <v>2130</v>
      </c>
      <c r="N19" s="7">
        <v>1</v>
      </c>
      <c r="O19" s="7">
        <v>0</v>
      </c>
      <c r="P19" s="7">
        <v>2131</v>
      </c>
      <c r="Q19" s="7">
        <v>40</v>
      </c>
      <c r="R19" s="7">
        <v>2</v>
      </c>
      <c r="S19" s="7">
        <v>22</v>
      </c>
      <c r="T19" s="7">
        <v>1</v>
      </c>
      <c r="U19" s="7">
        <v>1</v>
      </c>
      <c r="V19" s="7">
        <v>2</v>
      </c>
      <c r="W19" s="7">
        <v>0</v>
      </c>
      <c r="X19" s="7">
        <v>50</v>
      </c>
      <c r="Y19" s="7">
        <v>96</v>
      </c>
      <c r="Z19" s="7">
        <v>11</v>
      </c>
      <c r="AA19" s="7">
        <v>0</v>
      </c>
      <c r="AB19" s="7">
        <v>0</v>
      </c>
      <c r="AC19" s="7">
        <v>225</v>
      </c>
      <c r="AD19" s="7">
        <f t="shared" si="0"/>
        <v>2356</v>
      </c>
      <c r="AE19" s="8" t="s">
        <v>17</v>
      </c>
    </row>
    <row r="20" spans="1:40" x14ac:dyDescent="0.2">
      <c r="A20" s="6" t="s">
        <v>53</v>
      </c>
      <c r="B20" s="7">
        <v>7</v>
      </c>
      <c r="C20" s="7">
        <v>0</v>
      </c>
      <c r="D20" s="7">
        <v>0</v>
      </c>
      <c r="E20" s="7">
        <v>152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159</v>
      </c>
      <c r="N20" s="7">
        <v>0</v>
      </c>
      <c r="O20" s="7">
        <v>0</v>
      </c>
      <c r="P20" s="7">
        <v>159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f t="shared" si="0"/>
        <v>159</v>
      </c>
      <c r="AE20" s="8" t="s">
        <v>53</v>
      </c>
    </row>
    <row r="21" spans="1:40" x14ac:dyDescent="0.2">
      <c r="A21" s="6" t="s">
        <v>50</v>
      </c>
      <c r="B21" s="7">
        <v>240</v>
      </c>
      <c r="C21" s="7">
        <v>2</v>
      </c>
      <c r="D21" s="7">
        <v>0</v>
      </c>
      <c r="E21" s="7">
        <v>12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254</v>
      </c>
      <c r="N21" s="7">
        <v>1</v>
      </c>
      <c r="O21" s="7">
        <v>0</v>
      </c>
      <c r="P21" s="7">
        <v>255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</v>
      </c>
      <c r="Z21" s="7">
        <v>0</v>
      </c>
      <c r="AA21" s="7">
        <v>0</v>
      </c>
      <c r="AB21" s="7">
        <v>0</v>
      </c>
      <c r="AC21" s="7">
        <v>1</v>
      </c>
      <c r="AD21" s="7">
        <f t="shared" si="0"/>
        <v>256</v>
      </c>
      <c r="AE21" s="8" t="s">
        <v>50</v>
      </c>
    </row>
    <row r="22" spans="1:40" x14ac:dyDescent="0.2">
      <c r="A22" s="6" t="s">
        <v>89</v>
      </c>
      <c r="B22" s="7">
        <v>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3</v>
      </c>
      <c r="N22" s="7">
        <v>0</v>
      </c>
      <c r="O22" s="7">
        <v>0</v>
      </c>
      <c r="P22" s="7">
        <v>3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f t="shared" si="0"/>
        <v>3</v>
      </c>
      <c r="AE22" s="8" t="s">
        <v>89</v>
      </c>
    </row>
    <row r="23" spans="1:40" ht="13.5" thickBot="1" x14ac:dyDescent="0.25">
      <c r="A23" s="6" t="s">
        <v>85</v>
      </c>
      <c r="B23" s="7">
        <v>14</v>
      </c>
      <c r="C23" s="7">
        <v>8</v>
      </c>
      <c r="D23" s="7">
        <v>8</v>
      </c>
      <c r="E23" s="7">
        <v>71</v>
      </c>
      <c r="F23" s="7">
        <v>1</v>
      </c>
      <c r="G23" s="7">
        <v>4</v>
      </c>
      <c r="H23" s="7">
        <v>0</v>
      </c>
      <c r="I23" s="7">
        <v>4</v>
      </c>
      <c r="J23" s="7">
        <v>0</v>
      </c>
      <c r="K23" s="7">
        <v>0</v>
      </c>
      <c r="L23" s="7">
        <v>0</v>
      </c>
      <c r="M23" s="7">
        <v>110</v>
      </c>
      <c r="N23" s="7">
        <v>1</v>
      </c>
      <c r="O23" s="7">
        <v>0</v>
      </c>
      <c r="P23" s="7">
        <v>111</v>
      </c>
      <c r="Q23" s="7">
        <v>0</v>
      </c>
      <c r="R23" s="7">
        <v>4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4</v>
      </c>
      <c r="AD23" s="7">
        <f t="shared" si="0"/>
        <v>115</v>
      </c>
      <c r="AE23" s="8" t="s">
        <v>85</v>
      </c>
    </row>
    <row r="24" spans="1:40" ht="14.25" thickTop="1" thickBot="1" x14ac:dyDescent="0.25">
      <c r="A24" s="11" t="s">
        <v>4</v>
      </c>
      <c r="B24" s="12">
        <f t="shared" ref="B24:AD24" si="1">SUM(B4:B23)</f>
        <v>13743</v>
      </c>
      <c r="C24" s="12">
        <f t="shared" si="1"/>
        <v>16428</v>
      </c>
      <c r="D24" s="12">
        <f t="shared" si="1"/>
        <v>2066</v>
      </c>
      <c r="E24" s="12">
        <f t="shared" si="1"/>
        <v>11323</v>
      </c>
      <c r="F24" s="12">
        <f t="shared" si="1"/>
        <v>217</v>
      </c>
      <c r="G24" s="12">
        <f t="shared" si="1"/>
        <v>2004</v>
      </c>
      <c r="H24" s="12">
        <f t="shared" si="1"/>
        <v>106</v>
      </c>
      <c r="I24" s="12">
        <f t="shared" si="1"/>
        <v>850</v>
      </c>
      <c r="J24" s="12">
        <f t="shared" si="1"/>
        <v>0</v>
      </c>
      <c r="K24" s="12">
        <f t="shared" si="1"/>
        <v>0</v>
      </c>
      <c r="L24" s="12">
        <f t="shared" si="1"/>
        <v>358</v>
      </c>
      <c r="M24" s="12">
        <f t="shared" si="1"/>
        <v>47095</v>
      </c>
      <c r="N24" s="12">
        <f t="shared" si="1"/>
        <v>281</v>
      </c>
      <c r="O24" s="12">
        <f t="shared" si="1"/>
        <v>12</v>
      </c>
      <c r="P24" s="12">
        <f t="shared" si="1"/>
        <v>47388</v>
      </c>
      <c r="Q24" s="12">
        <f t="shared" si="1"/>
        <v>840</v>
      </c>
      <c r="R24" s="12">
        <f t="shared" si="1"/>
        <v>538</v>
      </c>
      <c r="S24" s="12">
        <f t="shared" si="1"/>
        <v>153</v>
      </c>
      <c r="T24" s="12">
        <f t="shared" si="1"/>
        <v>31</v>
      </c>
      <c r="U24" s="12">
        <f t="shared" si="1"/>
        <v>26</v>
      </c>
      <c r="V24" s="12">
        <f t="shared" si="1"/>
        <v>27</v>
      </c>
      <c r="W24" s="12">
        <f t="shared" si="1"/>
        <v>1</v>
      </c>
      <c r="X24" s="12">
        <f t="shared" si="1"/>
        <v>1140</v>
      </c>
      <c r="Y24" s="12">
        <f t="shared" si="1"/>
        <v>1240</v>
      </c>
      <c r="Z24" s="12">
        <f t="shared" si="1"/>
        <v>176</v>
      </c>
      <c r="AA24" s="12">
        <f t="shared" si="1"/>
        <v>1</v>
      </c>
      <c r="AB24" s="12">
        <f t="shared" si="1"/>
        <v>26</v>
      </c>
      <c r="AC24" s="12">
        <f t="shared" si="1"/>
        <v>4199</v>
      </c>
      <c r="AD24" s="12">
        <f t="shared" si="1"/>
        <v>51587</v>
      </c>
      <c r="AE24" s="13" t="s">
        <v>4</v>
      </c>
    </row>
    <row r="25" spans="1:40" ht="13.5" thickTop="1" x14ac:dyDescent="0.2">
      <c r="AD25" s="19">
        <f>SUM(P24,AC24)</f>
        <v>51587</v>
      </c>
      <c r="AM25" t="s">
        <v>27</v>
      </c>
      <c r="AN25" t="s">
        <v>27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4 Deletions&amp;C&amp;P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zoomScaleNormal="100" workbookViewId="0">
      <selection activeCell="B27" sqref="B27"/>
    </sheetView>
  </sheetViews>
  <sheetFormatPr defaultRowHeight="12.75" x14ac:dyDescent="0.2"/>
  <cols>
    <col min="1" max="1" width="20.28515625" customWidth="1"/>
    <col min="2" max="2" width="14.5703125" customWidth="1"/>
    <col min="3" max="3" width="16.42578125" customWidth="1"/>
    <col min="4" max="4" width="23.5703125" customWidth="1"/>
    <col min="5" max="5" width="18.5703125" customWidth="1"/>
    <col min="6" max="6" width="19.7109375" customWidth="1"/>
    <col min="7" max="7" width="26.85546875" customWidth="1"/>
    <col min="8" max="8" width="11.140625" customWidth="1"/>
    <col min="9" max="9" width="14.140625" customWidth="1"/>
    <col min="10" max="10" width="17.28515625" customWidth="1"/>
    <col min="11" max="11" width="10.28515625" customWidth="1"/>
    <col min="12" max="12" width="10.5703125" customWidth="1"/>
    <col min="13" max="13" width="10.140625" customWidth="1"/>
    <col min="14" max="14" width="10.5703125" customWidth="1"/>
    <col min="15" max="15" width="20.28515625" customWidth="1"/>
  </cols>
  <sheetData>
    <row r="2" spans="1:15" ht="18.75" thickBot="1" x14ac:dyDescent="0.3">
      <c r="A2" s="1" t="s">
        <v>91</v>
      </c>
      <c r="O2" s="1"/>
    </row>
    <row r="3" spans="1:15" ht="13.5" thickTop="1" x14ac:dyDescent="0.2">
      <c r="A3" s="2" t="s">
        <v>57</v>
      </c>
      <c r="B3" s="20" t="s">
        <v>64</v>
      </c>
      <c r="C3" s="20" t="s">
        <v>65</v>
      </c>
      <c r="D3" s="20" t="s">
        <v>66</v>
      </c>
      <c r="E3" s="20" t="s">
        <v>67</v>
      </c>
      <c r="F3" s="20" t="s">
        <v>68</v>
      </c>
      <c r="G3" s="20" t="s">
        <v>69</v>
      </c>
      <c r="H3" s="20" t="s">
        <v>70</v>
      </c>
      <c r="I3" s="20" t="s">
        <v>71</v>
      </c>
      <c r="J3" s="20" t="s">
        <v>72</v>
      </c>
      <c r="K3" s="20" t="s">
        <v>73</v>
      </c>
      <c r="L3" s="20" t="s">
        <v>92</v>
      </c>
      <c r="M3" s="20" t="s">
        <v>93</v>
      </c>
      <c r="N3" s="21" t="s">
        <v>74</v>
      </c>
      <c r="O3" s="5" t="s">
        <v>57</v>
      </c>
    </row>
    <row r="4" spans="1:15" x14ac:dyDescent="0.2">
      <c r="A4" s="22" t="s">
        <v>51</v>
      </c>
      <c r="B4" s="23">
        <f t="shared" ref="B4:M4" si="0">SUM(B5:B19)</f>
        <v>2323</v>
      </c>
      <c r="C4" s="23">
        <f t="shared" si="0"/>
        <v>61</v>
      </c>
      <c r="D4" s="23">
        <f t="shared" si="0"/>
        <v>62</v>
      </c>
      <c r="E4" s="23">
        <f t="shared" si="0"/>
        <v>11396</v>
      </c>
      <c r="F4" s="23">
        <f t="shared" si="0"/>
        <v>234</v>
      </c>
      <c r="G4" s="23">
        <f t="shared" si="0"/>
        <v>307</v>
      </c>
      <c r="H4" s="23">
        <f t="shared" si="0"/>
        <v>14383</v>
      </c>
      <c r="I4" s="23">
        <f t="shared" si="0"/>
        <v>7708</v>
      </c>
      <c r="J4" s="23">
        <f t="shared" si="0"/>
        <v>259</v>
      </c>
      <c r="K4" s="23">
        <f t="shared" si="0"/>
        <v>7967</v>
      </c>
      <c r="L4" s="23">
        <f t="shared" si="0"/>
        <v>22350</v>
      </c>
      <c r="M4" s="23">
        <f t="shared" si="0"/>
        <v>22663</v>
      </c>
      <c r="N4" s="24">
        <f>SUM(L4/M4*100)-100</f>
        <v>-1.3811057671093749</v>
      </c>
      <c r="O4" s="25" t="s">
        <v>51</v>
      </c>
    </row>
    <row r="5" spans="1:15" x14ac:dyDescent="0.2">
      <c r="A5" s="6" t="s">
        <v>49</v>
      </c>
      <c r="B5" s="7">
        <v>0</v>
      </c>
      <c r="C5" s="7">
        <v>0</v>
      </c>
      <c r="D5" s="7">
        <v>0</v>
      </c>
      <c r="E5" s="7">
        <v>5250</v>
      </c>
      <c r="F5" s="7">
        <v>0</v>
      </c>
      <c r="G5" s="7">
        <v>0</v>
      </c>
      <c r="H5" s="7">
        <f>SUM(B5:G5)</f>
        <v>5250</v>
      </c>
      <c r="I5" s="7">
        <v>42</v>
      </c>
      <c r="J5" s="7">
        <v>0</v>
      </c>
      <c r="K5" s="7">
        <f>SUM(I5:J5)</f>
        <v>42</v>
      </c>
      <c r="L5" s="7">
        <f>SUM(H5,K5)</f>
        <v>5292</v>
      </c>
      <c r="M5" s="7">
        <v>5445</v>
      </c>
      <c r="N5" s="26">
        <f t="shared" ref="N5:N20" si="1">SUM(L5/M5*100)-100</f>
        <v>-2.8099173553719083</v>
      </c>
      <c r="O5" s="8" t="s">
        <v>49</v>
      </c>
    </row>
    <row r="6" spans="1:15" x14ac:dyDescent="0.2">
      <c r="A6" s="6" t="s">
        <v>23</v>
      </c>
      <c r="B6" s="7">
        <v>29</v>
      </c>
      <c r="C6" s="7">
        <v>1</v>
      </c>
      <c r="D6" s="7">
        <v>0</v>
      </c>
      <c r="E6" s="7">
        <v>155</v>
      </c>
      <c r="F6" s="7">
        <v>0</v>
      </c>
      <c r="G6" s="7">
        <v>0</v>
      </c>
      <c r="H6" s="7">
        <f>SUM(B6:G6)</f>
        <v>185</v>
      </c>
      <c r="I6" s="7">
        <v>486</v>
      </c>
      <c r="J6" s="7">
        <v>0</v>
      </c>
      <c r="K6" s="7">
        <f>SUM(I6:J6)</f>
        <v>486</v>
      </c>
      <c r="L6" s="7">
        <f>SUM(H6,K6)</f>
        <v>671</v>
      </c>
      <c r="M6" s="7">
        <v>556</v>
      </c>
      <c r="N6" s="26">
        <f t="shared" si="1"/>
        <v>20.683453237410077</v>
      </c>
      <c r="O6" s="8" t="s">
        <v>23</v>
      </c>
    </row>
    <row r="7" spans="1:15" x14ac:dyDescent="0.2">
      <c r="A7" s="6" t="s">
        <v>18</v>
      </c>
      <c r="B7" s="7">
        <v>49</v>
      </c>
      <c r="C7" s="7">
        <v>0</v>
      </c>
      <c r="D7" s="7">
        <v>0</v>
      </c>
      <c r="E7" s="7">
        <v>162</v>
      </c>
      <c r="F7" s="7">
        <v>4</v>
      </c>
      <c r="G7" s="7">
        <v>2</v>
      </c>
      <c r="H7" s="7">
        <f>SUM(B7:G7)</f>
        <v>217</v>
      </c>
      <c r="I7" s="7">
        <v>145</v>
      </c>
      <c r="J7" s="7">
        <v>0</v>
      </c>
      <c r="K7" s="7">
        <f>SUM(I7:J7)</f>
        <v>145</v>
      </c>
      <c r="L7" s="7">
        <f>SUM(H7,K7)</f>
        <v>362</v>
      </c>
      <c r="M7" s="7">
        <v>457</v>
      </c>
      <c r="N7" s="26">
        <f t="shared" si="1"/>
        <v>-20.787746170678332</v>
      </c>
      <c r="O7" s="8" t="s">
        <v>18</v>
      </c>
    </row>
    <row r="8" spans="1:15" x14ac:dyDescent="0.2">
      <c r="A8" s="6" t="s">
        <v>9</v>
      </c>
      <c r="B8" s="7">
        <v>225</v>
      </c>
      <c r="C8" s="7">
        <v>17</v>
      </c>
      <c r="D8" s="7">
        <v>21</v>
      </c>
      <c r="E8" s="7">
        <v>809</v>
      </c>
      <c r="F8" s="7">
        <v>91</v>
      </c>
      <c r="G8" s="7">
        <v>59</v>
      </c>
      <c r="H8" s="7">
        <f>SUM(B8:G8)</f>
        <v>1222</v>
      </c>
      <c r="I8" s="7">
        <v>425</v>
      </c>
      <c r="J8" s="7">
        <v>5</v>
      </c>
      <c r="K8" s="7">
        <f>SUM(I8:J8)</f>
        <v>430</v>
      </c>
      <c r="L8" s="7">
        <f>SUM(H8,K8)</f>
        <v>1652</v>
      </c>
      <c r="M8" s="7">
        <v>2164</v>
      </c>
      <c r="N8" s="26">
        <f t="shared" si="1"/>
        <v>-23.659889094269872</v>
      </c>
      <c r="O8" s="8" t="s">
        <v>9</v>
      </c>
    </row>
    <row r="9" spans="1:15" x14ac:dyDescent="0.2">
      <c r="A9" s="6" t="s">
        <v>13</v>
      </c>
      <c r="B9" s="7">
        <v>430</v>
      </c>
      <c r="C9" s="7">
        <v>16</v>
      </c>
      <c r="D9" s="7">
        <v>27</v>
      </c>
      <c r="E9" s="7">
        <v>755</v>
      </c>
      <c r="F9" s="7">
        <v>21</v>
      </c>
      <c r="G9" s="7">
        <v>30</v>
      </c>
      <c r="H9" s="7">
        <f t="shared" ref="H9:H19" si="2">SUM(B9:G9)</f>
        <v>1279</v>
      </c>
      <c r="I9" s="7">
        <v>904</v>
      </c>
      <c r="J9" s="7">
        <v>22</v>
      </c>
      <c r="K9" s="7">
        <f t="shared" ref="K9:K19" si="3">SUM(I9:J9)</f>
        <v>926</v>
      </c>
      <c r="L9" s="7">
        <f t="shared" ref="L9:L19" si="4">SUM(H9,K9)</f>
        <v>2205</v>
      </c>
      <c r="M9" s="7">
        <v>2442</v>
      </c>
      <c r="N9" s="26">
        <f t="shared" si="1"/>
        <v>-9.7051597051597014</v>
      </c>
      <c r="O9" s="8" t="s">
        <v>13</v>
      </c>
    </row>
    <row r="10" spans="1:15" x14ac:dyDescent="0.2">
      <c r="A10" s="6" t="s">
        <v>10</v>
      </c>
      <c r="B10" s="7">
        <v>177</v>
      </c>
      <c r="C10" s="7">
        <v>3</v>
      </c>
      <c r="D10" s="7">
        <v>0</v>
      </c>
      <c r="E10" s="7">
        <v>373</v>
      </c>
      <c r="F10" s="7">
        <v>13</v>
      </c>
      <c r="G10" s="7">
        <v>33</v>
      </c>
      <c r="H10" s="7">
        <f t="shared" si="2"/>
        <v>599</v>
      </c>
      <c r="I10" s="7">
        <v>256</v>
      </c>
      <c r="J10" s="7">
        <v>2</v>
      </c>
      <c r="K10" s="7">
        <f t="shared" si="3"/>
        <v>258</v>
      </c>
      <c r="L10" s="7">
        <f t="shared" si="4"/>
        <v>857</v>
      </c>
      <c r="M10" s="7">
        <v>852</v>
      </c>
      <c r="N10" s="26">
        <f t="shared" si="1"/>
        <v>0.58685446009390319</v>
      </c>
      <c r="O10" s="8" t="s">
        <v>10</v>
      </c>
    </row>
    <row r="11" spans="1:15" x14ac:dyDescent="0.2">
      <c r="A11" s="6" t="s">
        <v>16</v>
      </c>
      <c r="B11" s="7">
        <v>156</v>
      </c>
      <c r="C11" s="7">
        <v>2</v>
      </c>
      <c r="D11" s="7">
        <v>0</v>
      </c>
      <c r="E11" s="7">
        <v>612</v>
      </c>
      <c r="F11" s="7">
        <v>7</v>
      </c>
      <c r="G11" s="7">
        <v>14</v>
      </c>
      <c r="H11" s="7">
        <f t="shared" si="2"/>
        <v>791</v>
      </c>
      <c r="I11" s="7">
        <v>424</v>
      </c>
      <c r="J11" s="7">
        <v>10</v>
      </c>
      <c r="K11" s="7">
        <f t="shared" si="3"/>
        <v>434</v>
      </c>
      <c r="L11" s="7">
        <f t="shared" si="4"/>
        <v>1225</v>
      </c>
      <c r="M11" s="7">
        <v>1317</v>
      </c>
      <c r="N11" s="26">
        <f t="shared" si="1"/>
        <v>-6.985573272589221</v>
      </c>
      <c r="O11" s="8" t="s">
        <v>16</v>
      </c>
    </row>
    <row r="12" spans="1:15" x14ac:dyDescent="0.2">
      <c r="A12" s="6" t="s">
        <v>21</v>
      </c>
      <c r="B12" s="52">
        <v>256</v>
      </c>
      <c r="C12" s="7">
        <v>12</v>
      </c>
      <c r="D12" s="7">
        <v>3</v>
      </c>
      <c r="E12" s="52">
        <v>507</v>
      </c>
      <c r="F12" s="52">
        <v>31</v>
      </c>
      <c r="G12" s="52">
        <v>7</v>
      </c>
      <c r="H12" s="7">
        <f>SUM(B12:G12)</f>
        <v>816</v>
      </c>
      <c r="I12" s="7">
        <v>857</v>
      </c>
      <c r="J12" s="7">
        <v>1</v>
      </c>
      <c r="K12" s="7">
        <f>SUM(I12:J12)</f>
        <v>858</v>
      </c>
      <c r="L12" s="7">
        <f>SUM(H12,K12)</f>
        <v>1674</v>
      </c>
      <c r="M12" s="7">
        <v>1870</v>
      </c>
      <c r="N12" s="26">
        <f t="shared" si="1"/>
        <v>-10.481283422459896</v>
      </c>
      <c r="O12" s="8" t="s">
        <v>21</v>
      </c>
    </row>
    <row r="13" spans="1:15" x14ac:dyDescent="0.2">
      <c r="A13" s="6" t="s">
        <v>15</v>
      </c>
      <c r="B13" s="7">
        <v>357</v>
      </c>
      <c r="C13" s="7">
        <v>0</v>
      </c>
      <c r="D13" s="7">
        <v>2</v>
      </c>
      <c r="E13" s="7">
        <v>543</v>
      </c>
      <c r="F13" s="7">
        <v>2</v>
      </c>
      <c r="G13" s="7">
        <v>34</v>
      </c>
      <c r="H13" s="7">
        <f>SUM(B13:G13)</f>
        <v>938</v>
      </c>
      <c r="I13" s="7">
        <v>1506</v>
      </c>
      <c r="J13" s="7">
        <v>0</v>
      </c>
      <c r="K13" s="7">
        <f>SUM(I13:J13)</f>
        <v>1506</v>
      </c>
      <c r="L13" s="7">
        <f>SUM(H13,K13)</f>
        <v>2444</v>
      </c>
      <c r="M13" s="7">
        <v>1933</v>
      </c>
      <c r="N13" s="26">
        <f t="shared" si="1"/>
        <v>26.435592343507494</v>
      </c>
      <c r="O13" s="8" t="s">
        <v>15</v>
      </c>
    </row>
    <row r="14" spans="1:15" x14ac:dyDescent="0.2">
      <c r="A14" s="6" t="s">
        <v>24</v>
      </c>
      <c r="B14" s="7">
        <v>14</v>
      </c>
      <c r="C14" s="7">
        <v>0</v>
      </c>
      <c r="D14" s="7">
        <v>0</v>
      </c>
      <c r="E14" s="7">
        <v>66</v>
      </c>
      <c r="F14" s="7">
        <v>2</v>
      </c>
      <c r="G14" s="7">
        <v>16</v>
      </c>
      <c r="H14" s="7">
        <f>SUM(B14:G14)</f>
        <v>98</v>
      </c>
      <c r="I14" s="7">
        <v>324</v>
      </c>
      <c r="J14" s="7">
        <v>2</v>
      </c>
      <c r="K14" s="7">
        <f>SUM(I14:J14)</f>
        <v>326</v>
      </c>
      <c r="L14" s="7">
        <f>SUM(H14,K14)</f>
        <v>424</v>
      </c>
      <c r="M14" s="7">
        <v>216</v>
      </c>
      <c r="N14" s="26">
        <f t="shared" si="1"/>
        <v>96.296296296296305</v>
      </c>
      <c r="O14" s="8" t="s">
        <v>24</v>
      </c>
    </row>
    <row r="15" spans="1:15" x14ac:dyDescent="0.2">
      <c r="A15" s="6" t="s">
        <v>20</v>
      </c>
      <c r="B15" s="7">
        <v>128</v>
      </c>
      <c r="C15" s="7">
        <v>1</v>
      </c>
      <c r="D15" s="7">
        <v>1</v>
      </c>
      <c r="E15" s="7">
        <v>531</v>
      </c>
      <c r="F15" s="7">
        <v>18</v>
      </c>
      <c r="G15" s="7">
        <v>25</v>
      </c>
      <c r="H15" s="7">
        <f>SUM(B15:G15)</f>
        <v>704</v>
      </c>
      <c r="I15" s="7">
        <v>583</v>
      </c>
      <c r="J15" s="7">
        <v>3</v>
      </c>
      <c r="K15" s="7">
        <f>SUM(I15:J15)</f>
        <v>586</v>
      </c>
      <c r="L15" s="7">
        <f>SUM(H15,K15)</f>
        <v>1290</v>
      </c>
      <c r="M15" s="7">
        <v>1550</v>
      </c>
      <c r="N15" s="26">
        <f t="shared" si="1"/>
        <v>-16.774193548387089</v>
      </c>
      <c r="O15" s="8" t="s">
        <v>20</v>
      </c>
    </row>
    <row r="16" spans="1:15" x14ac:dyDescent="0.2">
      <c r="A16" s="6" t="s">
        <v>22</v>
      </c>
      <c r="B16" s="7">
        <v>55</v>
      </c>
      <c r="C16" s="7">
        <v>0</v>
      </c>
      <c r="D16" s="7">
        <v>0</v>
      </c>
      <c r="E16" s="7">
        <v>299</v>
      </c>
      <c r="F16" s="7">
        <v>10</v>
      </c>
      <c r="G16" s="7">
        <v>5</v>
      </c>
      <c r="H16" s="7">
        <f>SUM(B16:G16)</f>
        <v>369</v>
      </c>
      <c r="I16" s="7">
        <v>616</v>
      </c>
      <c r="J16" s="7">
        <v>3</v>
      </c>
      <c r="K16" s="7">
        <f>SUM(I16:J16)</f>
        <v>619</v>
      </c>
      <c r="L16" s="7">
        <f>SUM(H16,K16)</f>
        <v>988</v>
      </c>
      <c r="M16" s="7">
        <v>1093</v>
      </c>
      <c r="N16" s="26">
        <f t="shared" si="1"/>
        <v>-9.6065873741994494</v>
      </c>
      <c r="O16" s="8" t="s">
        <v>22</v>
      </c>
    </row>
    <row r="17" spans="1:15" x14ac:dyDescent="0.2">
      <c r="A17" s="6" t="s">
        <v>14</v>
      </c>
      <c r="B17" s="7">
        <v>374</v>
      </c>
      <c r="C17" s="7">
        <v>6</v>
      </c>
      <c r="D17" s="7">
        <v>5</v>
      </c>
      <c r="E17" s="7">
        <v>816</v>
      </c>
      <c r="F17" s="7">
        <v>5</v>
      </c>
      <c r="G17" s="7">
        <v>50</v>
      </c>
      <c r="H17" s="7">
        <f t="shared" si="2"/>
        <v>1256</v>
      </c>
      <c r="I17" s="7">
        <v>591</v>
      </c>
      <c r="J17" s="7">
        <v>204</v>
      </c>
      <c r="K17" s="7">
        <f t="shared" si="3"/>
        <v>795</v>
      </c>
      <c r="L17" s="7">
        <f t="shared" si="4"/>
        <v>2051</v>
      </c>
      <c r="M17" s="7">
        <v>1756</v>
      </c>
      <c r="N17" s="26">
        <f t="shared" si="1"/>
        <v>16.799544419134406</v>
      </c>
      <c r="O17" s="8" t="s">
        <v>14</v>
      </c>
    </row>
    <row r="18" spans="1:15" x14ac:dyDescent="0.2">
      <c r="A18" s="6" t="s">
        <v>11</v>
      </c>
      <c r="B18" s="7">
        <v>67</v>
      </c>
      <c r="C18" s="7">
        <v>3</v>
      </c>
      <c r="D18" s="7">
        <v>3</v>
      </c>
      <c r="E18" s="7">
        <v>291</v>
      </c>
      <c r="F18" s="7">
        <v>25</v>
      </c>
      <c r="G18" s="7">
        <v>18</v>
      </c>
      <c r="H18" s="7">
        <f t="shared" si="2"/>
        <v>407</v>
      </c>
      <c r="I18" s="7">
        <v>330</v>
      </c>
      <c r="J18" s="7">
        <v>7</v>
      </c>
      <c r="K18" s="7">
        <f t="shared" si="3"/>
        <v>337</v>
      </c>
      <c r="L18" s="7">
        <f t="shared" si="4"/>
        <v>744</v>
      </c>
      <c r="M18" s="7">
        <v>583</v>
      </c>
      <c r="N18" s="26">
        <f t="shared" si="1"/>
        <v>27.615780445969136</v>
      </c>
      <c r="O18" s="8" t="s">
        <v>11</v>
      </c>
    </row>
    <row r="19" spans="1:15" x14ac:dyDescent="0.2">
      <c r="A19" s="6" t="s">
        <v>17</v>
      </c>
      <c r="B19" s="7">
        <v>6</v>
      </c>
      <c r="C19" s="7">
        <v>0</v>
      </c>
      <c r="D19" s="7">
        <v>0</v>
      </c>
      <c r="E19" s="7">
        <v>227</v>
      </c>
      <c r="F19" s="7">
        <v>5</v>
      </c>
      <c r="G19" s="7">
        <v>14</v>
      </c>
      <c r="H19" s="7">
        <f t="shared" si="2"/>
        <v>252</v>
      </c>
      <c r="I19" s="7">
        <v>219</v>
      </c>
      <c r="J19" s="7">
        <v>0</v>
      </c>
      <c r="K19" s="7">
        <f t="shared" si="3"/>
        <v>219</v>
      </c>
      <c r="L19" s="7">
        <f t="shared" si="4"/>
        <v>471</v>
      </c>
      <c r="M19" s="7">
        <v>429</v>
      </c>
      <c r="N19" s="26">
        <f t="shared" si="1"/>
        <v>9.7902097902097864</v>
      </c>
      <c r="O19" s="8" t="s">
        <v>17</v>
      </c>
    </row>
    <row r="20" spans="1:15" ht="13.5" thickBot="1" x14ac:dyDescent="0.25">
      <c r="A20" s="22" t="s">
        <v>75</v>
      </c>
      <c r="B20" s="23">
        <v>0</v>
      </c>
      <c r="C20" s="23">
        <v>0</v>
      </c>
      <c r="D20" s="23">
        <v>0</v>
      </c>
      <c r="E20" s="23">
        <v>1600</v>
      </c>
      <c r="F20" s="23">
        <v>125</v>
      </c>
      <c r="G20" s="23">
        <v>22</v>
      </c>
      <c r="H20" s="23">
        <f>SUM(B20:G20)</f>
        <v>1747</v>
      </c>
      <c r="I20" s="23">
        <v>150</v>
      </c>
      <c r="J20" s="23">
        <v>2</v>
      </c>
      <c r="K20" s="23">
        <f>SUM(I20:J20)</f>
        <v>152</v>
      </c>
      <c r="L20" s="23">
        <f>SUM(H20,K20)</f>
        <v>1899</v>
      </c>
      <c r="M20" s="23">
        <v>2495</v>
      </c>
      <c r="N20" s="27">
        <f t="shared" si="1"/>
        <v>-23.887775551102209</v>
      </c>
      <c r="O20" s="28" t="s">
        <v>75</v>
      </c>
    </row>
    <row r="21" spans="1:15" ht="14.25" thickTop="1" thickBot="1" x14ac:dyDescent="0.25">
      <c r="A21" s="11" t="s">
        <v>4</v>
      </c>
      <c r="B21" s="12">
        <f t="shared" ref="B21:M21" si="5">SUM(B4+B20)</f>
        <v>2323</v>
      </c>
      <c r="C21" s="12">
        <f t="shared" si="5"/>
        <v>61</v>
      </c>
      <c r="D21" s="12">
        <f t="shared" si="5"/>
        <v>62</v>
      </c>
      <c r="E21" s="12">
        <f t="shared" si="5"/>
        <v>12996</v>
      </c>
      <c r="F21" s="12">
        <f t="shared" si="5"/>
        <v>359</v>
      </c>
      <c r="G21" s="12">
        <f t="shared" si="5"/>
        <v>329</v>
      </c>
      <c r="H21" s="12">
        <f t="shared" si="5"/>
        <v>16130</v>
      </c>
      <c r="I21" s="12">
        <f t="shared" si="5"/>
        <v>7858</v>
      </c>
      <c r="J21" s="12">
        <f t="shared" si="5"/>
        <v>261</v>
      </c>
      <c r="K21" s="12">
        <f t="shared" si="5"/>
        <v>8119</v>
      </c>
      <c r="L21" s="12">
        <f t="shared" si="5"/>
        <v>24249</v>
      </c>
      <c r="M21" s="12">
        <f t="shared" si="5"/>
        <v>25158</v>
      </c>
      <c r="N21" s="29">
        <f>SUM(L21/M21*100)-100</f>
        <v>-3.6131647984736475</v>
      </c>
      <c r="O21" s="13" t="s">
        <v>4</v>
      </c>
    </row>
    <row r="22" spans="1:15" ht="13.5" thickTop="1" x14ac:dyDescent="0.2"/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5 Reservations&amp;C&amp;P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topLeftCell="A2" zoomScaleNormal="100" workbookViewId="0">
      <selection activeCell="F29" sqref="F29"/>
    </sheetView>
  </sheetViews>
  <sheetFormatPr defaultRowHeight="12.75" x14ac:dyDescent="0.2"/>
  <cols>
    <col min="1" max="1" width="19.85546875" customWidth="1"/>
    <col min="2" max="2" width="9.85546875" customWidth="1"/>
    <col min="3" max="3" width="10.140625" customWidth="1"/>
    <col min="4" max="5" width="10" customWidth="1"/>
    <col min="6" max="6" width="27.42578125" customWidth="1"/>
    <col min="7" max="7" width="18.28515625" customWidth="1"/>
    <col min="8" max="8" width="15.28515625" customWidth="1"/>
    <col min="9" max="9" width="17.140625" customWidth="1"/>
  </cols>
  <sheetData>
    <row r="2" spans="1:9" ht="18" x14ac:dyDescent="0.25">
      <c r="A2" s="1" t="s">
        <v>90</v>
      </c>
    </row>
    <row r="3" spans="1:9" x14ac:dyDescent="0.2">
      <c r="A3" s="30" t="s">
        <v>57</v>
      </c>
      <c r="B3" s="31" t="s">
        <v>76</v>
      </c>
      <c r="C3" s="31" t="s">
        <v>77</v>
      </c>
      <c r="D3" s="31" t="s">
        <v>78</v>
      </c>
      <c r="E3" s="31" t="s">
        <v>79</v>
      </c>
      <c r="F3" s="31" t="s">
        <v>87</v>
      </c>
      <c r="G3" s="31" t="s">
        <v>80</v>
      </c>
      <c r="H3" s="31" t="s">
        <v>81</v>
      </c>
      <c r="I3" s="31" t="s">
        <v>82</v>
      </c>
    </row>
    <row r="4" spans="1:9" x14ac:dyDescent="0.2">
      <c r="A4" s="32" t="s">
        <v>51</v>
      </c>
      <c r="B4" s="33">
        <f>SUM(B5:B23)</f>
        <v>120032</v>
      </c>
      <c r="C4" s="33">
        <f>SUM(C5:C23)</f>
        <v>46558</v>
      </c>
      <c r="D4" s="33">
        <f>SUM(D5:D23)</f>
        <v>13245</v>
      </c>
      <c r="E4" s="33">
        <f>SUM(E5:E23)</f>
        <v>179835</v>
      </c>
      <c r="F4" s="34">
        <f>SUM(F5:F23)</f>
        <v>26235</v>
      </c>
      <c r="G4" s="35">
        <f t="shared" ref="G4:G25" si="0">SUM(F4/E4*100)</f>
        <v>14.588372674952039</v>
      </c>
      <c r="H4" s="34">
        <f>SUM(H5:H23)</f>
        <v>45501</v>
      </c>
      <c r="I4" s="36">
        <f t="shared" ref="I4:I25" si="1">SUM(H4/E4*100)</f>
        <v>25.301526399199265</v>
      </c>
    </row>
    <row r="5" spans="1:9" x14ac:dyDescent="0.2">
      <c r="A5" s="6" t="s">
        <v>23</v>
      </c>
      <c r="B5" s="7">
        <v>8047</v>
      </c>
      <c r="C5" s="7">
        <v>3009</v>
      </c>
      <c r="D5" s="7">
        <v>1139</v>
      </c>
      <c r="E5" s="7">
        <f>SUM(B5:D5)</f>
        <v>12195</v>
      </c>
      <c r="F5" s="37">
        <v>1619</v>
      </c>
      <c r="G5" s="26">
        <f t="shared" si="0"/>
        <v>13.275932759327594</v>
      </c>
      <c r="H5" s="7">
        <v>2269</v>
      </c>
      <c r="I5" s="38">
        <f t="shared" si="1"/>
        <v>18.605986059860598</v>
      </c>
    </row>
    <row r="6" spans="1:9" x14ac:dyDescent="0.2">
      <c r="A6" s="6" t="s">
        <v>18</v>
      </c>
      <c r="B6" s="7">
        <v>2308</v>
      </c>
      <c r="C6" s="7">
        <v>1458</v>
      </c>
      <c r="D6" s="7">
        <v>300</v>
      </c>
      <c r="E6" s="7">
        <f>SUM(B6:D6)</f>
        <v>4066</v>
      </c>
      <c r="F6" s="37">
        <v>702</v>
      </c>
      <c r="G6" s="26">
        <f t="shared" si="0"/>
        <v>17.265125430398427</v>
      </c>
      <c r="H6" s="7">
        <v>1038</v>
      </c>
      <c r="I6" s="38">
        <f t="shared" si="1"/>
        <v>25.528775209050664</v>
      </c>
    </row>
    <row r="7" spans="1:9" x14ac:dyDescent="0.2">
      <c r="A7" s="6" t="s">
        <v>9</v>
      </c>
      <c r="B7" s="7">
        <v>15805</v>
      </c>
      <c r="C7" s="7">
        <v>4642</v>
      </c>
      <c r="D7" s="7">
        <v>1841</v>
      </c>
      <c r="E7" s="7">
        <f t="shared" ref="E7:E23" si="2">SUM(B7:D7)</f>
        <v>22288</v>
      </c>
      <c r="F7" s="37">
        <v>3169</v>
      </c>
      <c r="G7" s="26">
        <f t="shared" si="0"/>
        <v>14.218413496051689</v>
      </c>
      <c r="H7" s="7">
        <v>5859</v>
      </c>
      <c r="I7" s="38">
        <f t="shared" si="1"/>
        <v>26.287688442211056</v>
      </c>
    </row>
    <row r="8" spans="1:9" x14ac:dyDescent="0.2">
      <c r="A8" s="6" t="s">
        <v>13</v>
      </c>
      <c r="B8" s="7">
        <v>9890</v>
      </c>
      <c r="C8" s="7">
        <v>3241</v>
      </c>
      <c r="D8" s="7">
        <v>830</v>
      </c>
      <c r="E8" s="7">
        <f t="shared" si="2"/>
        <v>13961</v>
      </c>
      <c r="F8" s="37">
        <v>1965</v>
      </c>
      <c r="G8" s="26">
        <f t="shared" si="0"/>
        <v>14.074922999785116</v>
      </c>
      <c r="H8" s="7">
        <v>3752</v>
      </c>
      <c r="I8" s="38">
        <f t="shared" si="1"/>
        <v>26.874865697299622</v>
      </c>
    </row>
    <row r="9" spans="1:9" x14ac:dyDescent="0.2">
      <c r="A9" s="6" t="s">
        <v>10</v>
      </c>
      <c r="B9" s="7">
        <v>6141</v>
      </c>
      <c r="C9" s="7">
        <v>2478</v>
      </c>
      <c r="D9" s="7">
        <v>668</v>
      </c>
      <c r="E9" s="7">
        <f t="shared" si="2"/>
        <v>9287</v>
      </c>
      <c r="F9" s="37">
        <v>1568</v>
      </c>
      <c r="G9" s="26">
        <f t="shared" si="0"/>
        <v>16.883816087003339</v>
      </c>
      <c r="H9" s="7">
        <v>2740</v>
      </c>
      <c r="I9" s="38">
        <f t="shared" si="1"/>
        <v>29.503607192850222</v>
      </c>
    </row>
    <row r="10" spans="1:9" x14ac:dyDescent="0.2">
      <c r="A10" s="6" t="s">
        <v>16</v>
      </c>
      <c r="B10" s="7">
        <v>6788</v>
      </c>
      <c r="C10" s="7">
        <v>2675</v>
      </c>
      <c r="D10" s="7">
        <v>585</v>
      </c>
      <c r="E10" s="7">
        <f t="shared" si="2"/>
        <v>10048</v>
      </c>
      <c r="F10" s="37">
        <v>1664</v>
      </c>
      <c r="G10" s="26">
        <f t="shared" si="0"/>
        <v>16.560509554140125</v>
      </c>
      <c r="H10" s="7">
        <v>3049</v>
      </c>
      <c r="I10" s="38">
        <f t="shared" si="1"/>
        <v>30.34434713375796</v>
      </c>
    </row>
    <row r="11" spans="1:9" x14ac:dyDescent="0.2">
      <c r="A11" s="6" t="s">
        <v>21</v>
      </c>
      <c r="B11" s="7">
        <v>10113</v>
      </c>
      <c r="C11" s="7">
        <v>3637</v>
      </c>
      <c r="D11" s="7">
        <v>1345</v>
      </c>
      <c r="E11" s="7">
        <f>SUM(B11:D11)</f>
        <v>15095</v>
      </c>
      <c r="F11" s="37">
        <v>2145</v>
      </c>
      <c r="G11" s="26">
        <f t="shared" si="0"/>
        <v>14.210003312355084</v>
      </c>
      <c r="H11" s="7">
        <v>4071</v>
      </c>
      <c r="I11" s="38">
        <f t="shared" si="1"/>
        <v>26.969195097714476</v>
      </c>
    </row>
    <row r="12" spans="1:9" x14ac:dyDescent="0.2">
      <c r="A12" s="6" t="s">
        <v>12</v>
      </c>
      <c r="B12" s="7">
        <v>2134</v>
      </c>
      <c r="C12" s="7">
        <v>913</v>
      </c>
      <c r="D12" s="7">
        <v>209</v>
      </c>
      <c r="E12" s="7">
        <f t="shared" si="2"/>
        <v>3256</v>
      </c>
      <c r="F12" s="37">
        <v>647</v>
      </c>
      <c r="G12" s="26">
        <f t="shared" si="0"/>
        <v>19.871007371007369</v>
      </c>
      <c r="H12" s="7">
        <v>423</v>
      </c>
      <c r="I12" s="38">
        <f t="shared" si="1"/>
        <v>12.991400491400492</v>
      </c>
    </row>
    <row r="13" spans="1:9" x14ac:dyDescent="0.2">
      <c r="A13" s="6" t="s">
        <v>15</v>
      </c>
      <c r="B13" s="7">
        <v>9728</v>
      </c>
      <c r="C13" s="7">
        <v>2988</v>
      </c>
      <c r="D13" s="7">
        <v>887</v>
      </c>
      <c r="E13" s="7">
        <f>SUM(B13:D13)</f>
        <v>13603</v>
      </c>
      <c r="F13" s="37">
        <v>1948</v>
      </c>
      <c r="G13" s="26">
        <f t="shared" si="0"/>
        <v>14.320370506505917</v>
      </c>
      <c r="H13" s="7">
        <v>3793</v>
      </c>
      <c r="I13" s="38">
        <f t="shared" si="1"/>
        <v>27.883555098140118</v>
      </c>
    </row>
    <row r="14" spans="1:9" x14ac:dyDescent="0.2">
      <c r="A14" s="6" t="s">
        <v>24</v>
      </c>
      <c r="B14" s="7">
        <v>3118</v>
      </c>
      <c r="C14" s="7">
        <v>1847</v>
      </c>
      <c r="D14" s="7">
        <v>543</v>
      </c>
      <c r="E14" s="7">
        <f>SUM(B14:D14)</f>
        <v>5508</v>
      </c>
      <c r="F14" s="37">
        <v>892</v>
      </c>
      <c r="G14" s="26">
        <f t="shared" si="0"/>
        <v>16.194625998547568</v>
      </c>
      <c r="H14" s="7">
        <v>1351</v>
      </c>
      <c r="I14" s="38">
        <f t="shared" si="1"/>
        <v>24.527959331880901</v>
      </c>
    </row>
    <row r="15" spans="1:9" x14ac:dyDescent="0.2">
      <c r="A15" s="6" t="s">
        <v>19</v>
      </c>
      <c r="B15" s="7">
        <v>792</v>
      </c>
      <c r="C15" s="7">
        <v>456</v>
      </c>
      <c r="D15" s="7">
        <v>66</v>
      </c>
      <c r="E15" s="7">
        <f>SUM(B15:D15)</f>
        <v>1314</v>
      </c>
      <c r="F15" s="37">
        <v>216</v>
      </c>
      <c r="G15" s="26">
        <f t="shared" si="0"/>
        <v>16.43835616438356</v>
      </c>
      <c r="H15" s="7">
        <v>141</v>
      </c>
      <c r="I15" s="38">
        <f t="shared" si="1"/>
        <v>10.730593607305936</v>
      </c>
    </row>
    <row r="16" spans="1:9" x14ac:dyDescent="0.2">
      <c r="A16" s="6" t="s">
        <v>20</v>
      </c>
      <c r="B16" s="7">
        <v>19752</v>
      </c>
      <c r="C16" s="7">
        <v>4907</v>
      </c>
      <c r="D16" s="7">
        <v>2177</v>
      </c>
      <c r="E16" s="7">
        <f>SUM(B16:D16)</f>
        <v>26836</v>
      </c>
      <c r="F16" s="37">
        <v>3529</v>
      </c>
      <c r="G16" s="26">
        <f t="shared" si="0"/>
        <v>13.150245938291846</v>
      </c>
      <c r="H16" s="7">
        <v>6008</v>
      </c>
      <c r="I16" s="38">
        <f t="shared" si="1"/>
        <v>22.387837233566852</v>
      </c>
    </row>
    <row r="17" spans="1:9" x14ac:dyDescent="0.2">
      <c r="A17" s="6" t="s">
        <v>22</v>
      </c>
      <c r="B17" s="7">
        <v>5346</v>
      </c>
      <c r="C17" s="7">
        <v>2621</v>
      </c>
      <c r="D17" s="7">
        <v>703</v>
      </c>
      <c r="E17" s="7">
        <f>SUM(B17:D17)</f>
        <v>8670</v>
      </c>
      <c r="F17" s="37">
        <v>1221</v>
      </c>
      <c r="G17" s="26">
        <f t="shared" si="0"/>
        <v>14.083044982698961</v>
      </c>
      <c r="H17" s="7">
        <v>2409</v>
      </c>
      <c r="I17" s="38">
        <f t="shared" si="1"/>
        <v>27.78546712802768</v>
      </c>
    </row>
    <row r="18" spans="1:9" x14ac:dyDescent="0.2">
      <c r="A18" s="6" t="s">
        <v>14</v>
      </c>
      <c r="B18" s="7">
        <v>9095</v>
      </c>
      <c r="C18" s="7">
        <v>3737</v>
      </c>
      <c r="D18" s="7">
        <v>874</v>
      </c>
      <c r="E18" s="7">
        <f t="shared" si="2"/>
        <v>13706</v>
      </c>
      <c r="F18" s="37">
        <v>1958</v>
      </c>
      <c r="G18" s="26">
        <f t="shared" si="0"/>
        <v>14.285714285714285</v>
      </c>
      <c r="H18" s="7">
        <v>3795</v>
      </c>
      <c r="I18" s="38">
        <f t="shared" si="1"/>
        <v>27.68860353130016</v>
      </c>
    </row>
    <row r="19" spans="1:9" x14ac:dyDescent="0.2">
      <c r="A19" s="6" t="s">
        <v>11</v>
      </c>
      <c r="B19" s="7">
        <v>3535</v>
      </c>
      <c r="C19" s="7">
        <v>1713</v>
      </c>
      <c r="D19" s="7">
        <v>535</v>
      </c>
      <c r="E19" s="7">
        <f t="shared" si="2"/>
        <v>5783</v>
      </c>
      <c r="F19" s="37">
        <v>898</v>
      </c>
      <c r="G19" s="26">
        <f t="shared" si="0"/>
        <v>15.528272522911985</v>
      </c>
      <c r="H19" s="7">
        <v>1616</v>
      </c>
      <c r="I19" s="38">
        <f t="shared" si="1"/>
        <v>27.943973716064324</v>
      </c>
    </row>
    <row r="20" spans="1:9" x14ac:dyDescent="0.2">
      <c r="A20" s="6" t="s">
        <v>17</v>
      </c>
      <c r="B20" s="7">
        <v>5040</v>
      </c>
      <c r="C20" s="7">
        <v>1925</v>
      </c>
      <c r="D20" s="7">
        <v>492</v>
      </c>
      <c r="E20" s="7">
        <f t="shared" si="2"/>
        <v>7457</v>
      </c>
      <c r="F20" s="37">
        <v>932</v>
      </c>
      <c r="G20" s="26">
        <f t="shared" si="0"/>
        <v>12.49832372267668</v>
      </c>
      <c r="H20" s="7">
        <v>1488</v>
      </c>
      <c r="I20" s="38">
        <f t="shared" si="1"/>
        <v>19.954405256805686</v>
      </c>
    </row>
    <row r="21" spans="1:9" x14ac:dyDescent="0.2">
      <c r="A21" s="6" t="s">
        <v>53</v>
      </c>
      <c r="B21" s="7">
        <v>2213</v>
      </c>
      <c r="C21" s="7">
        <v>4204</v>
      </c>
      <c r="D21" s="7">
        <v>40</v>
      </c>
      <c r="E21" s="7">
        <f>SUM(B21:D21)</f>
        <v>6457</v>
      </c>
      <c r="F21" s="37">
        <v>1097</v>
      </c>
      <c r="G21" s="26">
        <f>SUM(F21/E21*100)</f>
        <v>16.989313922874398</v>
      </c>
      <c r="H21" s="7">
        <v>1590</v>
      </c>
      <c r="I21" s="38">
        <f>SUM(H21/E21*100)</f>
        <v>24.624438593774197</v>
      </c>
    </row>
    <row r="22" spans="1:9" x14ac:dyDescent="0.2">
      <c r="A22" s="49" t="s">
        <v>83</v>
      </c>
      <c r="B22" s="7">
        <v>5</v>
      </c>
      <c r="C22" s="7">
        <v>3</v>
      </c>
      <c r="D22" s="7">
        <v>0</v>
      </c>
      <c r="E22" s="7">
        <f>SUM(B22:D22)</f>
        <v>8</v>
      </c>
      <c r="F22" s="37">
        <v>0</v>
      </c>
      <c r="G22" s="26">
        <f>SUM(F22/E22*100)</f>
        <v>0</v>
      </c>
      <c r="H22" s="37">
        <v>0</v>
      </c>
      <c r="I22" s="50">
        <f>SUM(H22/E22*100)</f>
        <v>0</v>
      </c>
    </row>
    <row r="23" spans="1:9" s="51" customFormat="1" ht="13.5" thickBot="1" x14ac:dyDescent="0.25">
      <c r="A23" s="39" t="s">
        <v>50</v>
      </c>
      <c r="B23" s="40">
        <v>182</v>
      </c>
      <c r="C23" s="40">
        <v>104</v>
      </c>
      <c r="D23" s="40">
        <v>11</v>
      </c>
      <c r="E23" s="40">
        <f t="shared" si="2"/>
        <v>297</v>
      </c>
      <c r="F23" s="41">
        <v>65</v>
      </c>
      <c r="G23" s="42">
        <f t="shared" si="0"/>
        <v>21.885521885521886</v>
      </c>
      <c r="H23" s="41">
        <v>109</v>
      </c>
      <c r="I23" s="43">
        <f t="shared" si="1"/>
        <v>36.700336700336699</v>
      </c>
    </row>
    <row r="24" spans="1:9" ht="14.25" thickTop="1" thickBot="1" x14ac:dyDescent="0.25">
      <c r="A24" s="22" t="s">
        <v>75</v>
      </c>
      <c r="B24" s="23">
        <v>1515</v>
      </c>
      <c r="C24" s="23">
        <v>1203</v>
      </c>
      <c r="D24" s="23">
        <v>173</v>
      </c>
      <c r="E24" s="23">
        <f>SUM(B24:D24)</f>
        <v>2891</v>
      </c>
      <c r="F24" s="44">
        <v>903</v>
      </c>
      <c r="G24" s="24">
        <f t="shared" si="0"/>
        <v>31.234866828087167</v>
      </c>
      <c r="H24" s="44">
        <v>979</v>
      </c>
      <c r="I24" s="45">
        <f t="shared" si="1"/>
        <v>33.86371497751643</v>
      </c>
    </row>
    <row r="25" spans="1:9" ht="14.25" thickTop="1" thickBot="1" x14ac:dyDescent="0.25">
      <c r="A25" s="11" t="s">
        <v>4</v>
      </c>
      <c r="B25" s="12">
        <f>SUM(B4+B24)</f>
        <v>121547</v>
      </c>
      <c r="C25" s="12">
        <f>SUM(C4+C24)</f>
        <v>47761</v>
      </c>
      <c r="D25" s="12">
        <f>SUM(D4+D24)</f>
        <v>13418</v>
      </c>
      <c r="E25" s="12">
        <f>SUM(E4+E24)</f>
        <v>182726</v>
      </c>
      <c r="F25" s="12">
        <f>SUM(F4+F24)</f>
        <v>27138</v>
      </c>
      <c r="G25" s="29">
        <f t="shared" si="0"/>
        <v>14.85174523603647</v>
      </c>
      <c r="H25" s="46">
        <f>SUM(H4+H24)</f>
        <v>46480</v>
      </c>
      <c r="I25" s="47">
        <f t="shared" si="1"/>
        <v>25.436993093484233</v>
      </c>
    </row>
    <row r="26" spans="1:9" ht="13.5" thickTop="1" x14ac:dyDescent="0.2"/>
    <row r="27" spans="1:9" x14ac:dyDescent="0.2">
      <c r="A27" t="s">
        <v>86</v>
      </c>
    </row>
    <row r="29" spans="1:9" x14ac:dyDescent="0.2">
      <c r="C29">
        <v>331500</v>
      </c>
      <c r="D29">
        <v>46480</v>
      </c>
      <c r="E29">
        <f>D29/C29</f>
        <v>0.14021116138763198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6 Borrowers&amp;C&amp;P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1 Loans</vt:lpstr>
      <vt:lpstr>Table 2 Stock</vt:lpstr>
      <vt:lpstr>Table 3 Additions</vt:lpstr>
      <vt:lpstr>Table 4 Deletions</vt:lpstr>
      <vt:lpstr>Table 5 Reservations</vt:lpstr>
      <vt:lpstr>Table 6 Borrowers</vt:lpstr>
      <vt:lpstr>'Table 1 Loans'!Print_Area</vt:lpstr>
      <vt:lpstr>'Table 2 Stock'!Print_Area</vt:lpstr>
    </vt:vector>
  </TitlesOfParts>
  <Company>LBB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Libraries IT</dc:creator>
  <cp:lastModifiedBy>Support</cp:lastModifiedBy>
  <cp:lastPrinted>2013-05-13T10:22:06Z</cp:lastPrinted>
  <dcterms:created xsi:type="dcterms:W3CDTF">2001-04-26T11:12:35Z</dcterms:created>
  <dcterms:modified xsi:type="dcterms:W3CDTF">2015-05-20T09:36:49Z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-1072847743</vt:i4>
  </property>
  <property fmtid="{D5CDD505-2E9C-101B-9397-08002B2CF9AE}" pid="3" name="_NewReviewCycle">
    <vt:lpwstr/>
  </property>
  <property fmtid="{D5CDD505-2E9C-101B-9397-08002B2CF9AE}" pid="4" name="_EmailSubject">
    <vt:lpwstr>Annual Statistics 2014-15</vt:lpwstr>
  </property>
  <property fmtid="{D5CDD505-2E9C-101B-9397-08002B2CF9AE}" pid="5" name="_AuthorEmail">
    <vt:lpwstr>Andrew.Crossingham@Barnet.gov.uk</vt:lpwstr>
  </property>
  <property fmtid="{D5CDD505-2E9C-101B-9397-08002B2CF9AE}" pid="6" name="_AuthorEmailDisplayName">
    <vt:lpwstr>Crossingham, Andrew</vt:lpwstr>
  </property>
  <property fmtid="{D5CDD505-2E9C-101B-9397-08002B2CF9AE}" pid="7" name="_ReviewingToolsShownOnce">
    <vt:lpwstr/>
  </property>
</Properties>
</file>