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.lynch\OneDrive - London Borough of Barnet\code\library-stats\Open_data\legacy\"/>
    </mc:Choice>
  </mc:AlternateContent>
  <bookViews>
    <workbookView xWindow="0" yWindow="0" windowWidth="10905" windowHeight="4395"/>
  </bookViews>
  <sheets>
    <sheet name="Table 1 Loans" sheetId="1" r:id="rId1"/>
    <sheet name="Table 2 Stock" sheetId="2" r:id="rId2"/>
    <sheet name="Table 3 Additions" sheetId="3" r:id="rId3"/>
    <sheet name="Table 4 Deletions" sheetId="4" r:id="rId4"/>
    <sheet name="Table 5 Reservations" sheetId="5" r:id="rId5"/>
    <sheet name="Table 6 Borrowers" sheetId="6" r:id="rId6"/>
  </sheets>
  <definedNames>
    <definedName name="_xlnm.Print_Area" localSheetId="0">'Table 1 Loans'!$B$1:$AH$30</definedName>
    <definedName name="_xlnm.Print_Area" localSheetId="1">'Table 2 Stock'!$A$1:$AF$44</definedName>
    <definedName name="_xlnm.Print_Area" localSheetId="3">'Table 4 Deletions'!#REF!</definedName>
  </definedNames>
  <calcPr calcId="171027"/>
</workbook>
</file>

<file path=xl/calcChain.xml><?xml version="1.0" encoding="utf-8"?>
<calcChain xmlns="http://schemas.openxmlformats.org/spreadsheetml/2006/main">
  <c r="D31" i="6" l="1"/>
  <c r="AG5" i="1" l="1"/>
  <c r="AG6" i="1"/>
  <c r="AG7" i="1"/>
  <c r="AG8" i="1"/>
  <c r="AG9" i="1"/>
  <c r="AG10" i="1"/>
  <c r="AG11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U4" i="1" l="1"/>
  <c r="AG25" i="1"/>
  <c r="AG27" i="1"/>
  <c r="AG26" i="1"/>
  <c r="Y4" i="1"/>
  <c r="Y25" i="1"/>
  <c r="X25" i="1"/>
  <c r="P2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8" i="1"/>
  <c r="P7" i="1"/>
  <c r="P6" i="1"/>
  <c r="P5" i="1"/>
  <c r="O28" i="1"/>
  <c r="O25" i="1"/>
  <c r="P26" i="1"/>
  <c r="O4" i="1"/>
  <c r="AE15" i="1" l="1"/>
  <c r="C25" i="1"/>
  <c r="AE5" i="1" l="1"/>
  <c r="AE6" i="1"/>
  <c r="AE7" i="1"/>
  <c r="AE8" i="1"/>
  <c r="AE9" i="1"/>
  <c r="AE10" i="1"/>
  <c r="AE11" i="1"/>
  <c r="AE12" i="1"/>
  <c r="AG12" i="1" s="1"/>
  <c r="AG2" i="1" s="1"/>
  <c r="AE13" i="1"/>
  <c r="AE14" i="1"/>
  <c r="AE16" i="1"/>
  <c r="AE17" i="1"/>
  <c r="AE18" i="1"/>
  <c r="AE19" i="1"/>
  <c r="AE20" i="1"/>
  <c r="AE21" i="1"/>
  <c r="AE22" i="1"/>
  <c r="AE23" i="1"/>
  <c r="AE24" i="1"/>
  <c r="AE26" i="1"/>
  <c r="AE27" i="1"/>
  <c r="R4" i="1"/>
  <c r="S4" i="1"/>
  <c r="T4" i="1"/>
  <c r="V4" i="1"/>
  <c r="W4" i="1"/>
  <c r="X4" i="1"/>
  <c r="Z4" i="1"/>
  <c r="AA4" i="1"/>
  <c r="AB4" i="1"/>
  <c r="AC4" i="1"/>
  <c r="AD4" i="1"/>
  <c r="D19" i="5" l="1"/>
  <c r="C19" i="5"/>
  <c r="AE25" i="2" l="1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4" i="2"/>
  <c r="P24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5" i="2"/>
  <c r="P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4" i="2"/>
  <c r="H25" i="6" l="1"/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5" i="6"/>
  <c r="J25" i="6"/>
  <c r="E24" i="6"/>
  <c r="I24" i="6" s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6" i="6"/>
  <c r="E5" i="6"/>
  <c r="G24" i="6" l="1"/>
  <c r="AD24" i="4" l="1"/>
  <c r="AC25" i="4"/>
  <c r="P25" i="4"/>
  <c r="AD17" i="4"/>
  <c r="AD18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9" i="4"/>
  <c r="AD20" i="4"/>
  <c r="AD21" i="4"/>
  <c r="AD22" i="4"/>
  <c r="AD23" i="4"/>
  <c r="AD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4" i="4"/>
  <c r="AF27" i="1" l="1"/>
  <c r="AF26" i="1"/>
  <c r="AB25" i="1"/>
  <c r="AE4" i="1" l="1"/>
  <c r="N4" i="1"/>
  <c r="Y4" i="3" l="1"/>
  <c r="Z4" i="3" s="1"/>
  <c r="Y5" i="3"/>
  <c r="Z5" i="3" s="1"/>
  <c r="Y6" i="3"/>
  <c r="Z6" i="3" s="1"/>
  <c r="Y7" i="3"/>
  <c r="Z7" i="3" s="1"/>
  <c r="Y8" i="3"/>
  <c r="Z8" i="3" s="1"/>
  <c r="Y9" i="3"/>
  <c r="Z9" i="3" s="1"/>
  <c r="Y10" i="3"/>
  <c r="Z10" i="3" s="1"/>
  <c r="Y11" i="3"/>
  <c r="Z11" i="3" s="1"/>
  <c r="Y12" i="3"/>
  <c r="Z12" i="3" s="1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3" i="3"/>
  <c r="Z3" i="3" s="1"/>
  <c r="O6" i="3" l="1"/>
  <c r="O7" i="3"/>
  <c r="O10" i="3"/>
  <c r="O11" i="3"/>
  <c r="O14" i="3"/>
  <c r="O15" i="3"/>
  <c r="O18" i="3"/>
  <c r="O19" i="3"/>
  <c r="L4" i="3"/>
  <c r="O4" i="3" s="1"/>
  <c r="L5" i="3"/>
  <c r="O5" i="3" s="1"/>
  <c r="L6" i="3"/>
  <c r="L7" i="3"/>
  <c r="L8" i="3"/>
  <c r="O8" i="3" s="1"/>
  <c r="L9" i="3"/>
  <c r="O9" i="3" s="1"/>
  <c r="L10" i="3"/>
  <c r="L11" i="3"/>
  <c r="L12" i="3"/>
  <c r="O12" i="3" s="1"/>
  <c r="L13" i="3"/>
  <c r="O13" i="3" s="1"/>
  <c r="L14" i="3"/>
  <c r="L15" i="3"/>
  <c r="L16" i="3"/>
  <c r="O16" i="3" s="1"/>
  <c r="L17" i="3"/>
  <c r="O17" i="3" s="1"/>
  <c r="L18" i="3"/>
  <c r="L19" i="3"/>
  <c r="L20" i="3"/>
  <c r="O20" i="3" s="1"/>
  <c r="L3" i="3"/>
  <c r="O3" i="3" s="1"/>
  <c r="AE25" i="1" l="1"/>
  <c r="AE28" i="1" l="1"/>
  <c r="I9" i="6"/>
  <c r="B4" i="6" l="1"/>
  <c r="C4" i="6"/>
  <c r="D4" i="6"/>
  <c r="E4" i="6" l="1"/>
  <c r="Y22" i="3"/>
  <c r="X22" i="3"/>
  <c r="W22" i="3"/>
  <c r="V22" i="3"/>
  <c r="U22" i="3"/>
  <c r="T22" i="3"/>
  <c r="S22" i="3"/>
  <c r="R22" i="3"/>
  <c r="Q22" i="3"/>
  <c r="P22" i="3"/>
  <c r="N22" i="3"/>
  <c r="M22" i="3"/>
  <c r="K22" i="3"/>
  <c r="J22" i="3"/>
  <c r="I22" i="3"/>
  <c r="H22" i="3"/>
  <c r="G22" i="3"/>
  <c r="F22" i="3"/>
  <c r="E22" i="3"/>
  <c r="D22" i="3"/>
  <c r="C22" i="3"/>
  <c r="B22" i="3"/>
  <c r="L22" i="3"/>
  <c r="M25" i="2" l="1"/>
  <c r="P25" i="2" s="1"/>
  <c r="C35" i="2"/>
  <c r="Z22" i="3" l="1"/>
  <c r="O22" i="3"/>
  <c r="Z23" i="3" s="1"/>
  <c r="AD25" i="1"/>
  <c r="AC25" i="1"/>
  <c r="AA25" i="1"/>
  <c r="Z25" i="1"/>
  <c r="W25" i="1" l="1"/>
  <c r="U25" i="1"/>
  <c r="V25" i="1"/>
  <c r="T25" i="1"/>
  <c r="R25" i="1"/>
  <c r="Q4" i="1"/>
  <c r="Q25" i="1"/>
  <c r="L25" i="1"/>
  <c r="N25" i="1"/>
  <c r="N28" i="1" s="1"/>
  <c r="M4" i="1"/>
  <c r="K4" i="1"/>
  <c r="L4" i="1"/>
  <c r="K25" i="1"/>
  <c r="J4" i="1"/>
  <c r="J25" i="1"/>
  <c r="I4" i="1"/>
  <c r="I25" i="1"/>
  <c r="P4" i="1" l="1"/>
  <c r="AG4" i="1" s="1"/>
  <c r="M28" i="1"/>
  <c r="S28" i="1"/>
  <c r="P25" i="1"/>
  <c r="H4" i="1"/>
  <c r="G4" i="1"/>
  <c r="G25" i="1"/>
  <c r="H25" i="1" l="1"/>
  <c r="F4" i="1"/>
  <c r="F25" i="1"/>
  <c r="E4" i="1"/>
  <c r="E25" i="1"/>
  <c r="D4" i="1"/>
  <c r="D25" i="1"/>
  <c r="C4" i="1"/>
  <c r="F4" i="6" l="1"/>
  <c r="H4" i="6"/>
  <c r="G4" i="6" l="1"/>
  <c r="AC26" i="2" l="1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L26" i="2"/>
  <c r="K26" i="2"/>
  <c r="J26" i="2"/>
  <c r="I26" i="2"/>
  <c r="H26" i="2"/>
  <c r="G26" i="2"/>
  <c r="F26" i="2"/>
  <c r="E26" i="2"/>
  <c r="D26" i="2"/>
  <c r="C26" i="2"/>
  <c r="B26" i="2"/>
  <c r="B29" i="2" s="1"/>
  <c r="B35" i="2" s="1"/>
  <c r="B42" i="2" s="1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D26" i="2"/>
  <c r="AE4" i="2"/>
  <c r="M26" i="2"/>
  <c r="AE27" i="2" l="1"/>
  <c r="AE26" i="2"/>
  <c r="AA28" i="1" l="1"/>
  <c r="X28" i="1"/>
  <c r="W28" i="1"/>
  <c r="V28" i="1"/>
  <c r="T28" i="1"/>
  <c r="R28" i="1"/>
  <c r="L28" i="1"/>
  <c r="K28" i="1"/>
  <c r="J28" i="1"/>
  <c r="I28" i="1"/>
  <c r="H28" i="1"/>
  <c r="G28" i="1"/>
  <c r="F28" i="1"/>
  <c r="E28" i="1"/>
  <c r="C28" i="1"/>
  <c r="Q28" i="1" l="1"/>
  <c r="D28" i="1"/>
  <c r="U28" i="1"/>
  <c r="Y28" i="1"/>
  <c r="AC28" i="1"/>
  <c r="Z28" i="1"/>
  <c r="AD28" i="1"/>
  <c r="P28" i="1" l="1"/>
  <c r="AG28" i="1" s="1"/>
  <c r="AC24" i="4" l="1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D25" i="4" l="1"/>
  <c r="I23" i="6" l="1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8" i="6"/>
  <c r="I7" i="6"/>
  <c r="I6" i="6"/>
  <c r="E25" i="6"/>
  <c r="D25" i="6"/>
  <c r="C25" i="6"/>
  <c r="B25" i="6"/>
  <c r="I4" i="6" l="1"/>
  <c r="F25" i="6"/>
  <c r="G25" i="6" s="1"/>
  <c r="I5" i="6"/>
  <c r="I25" i="6"/>
  <c r="AB28" i="1"/>
</calcChain>
</file>

<file path=xl/sharedStrings.xml><?xml version="1.0" encoding="utf-8"?>
<sst xmlns="http://schemas.openxmlformats.org/spreadsheetml/2006/main" count="401" uniqueCount="127">
  <si>
    <t>AF</t>
  </si>
  <si>
    <t>CNF</t>
  </si>
  <si>
    <t>CF</t>
  </si>
  <si>
    <t>CD-ROM</t>
  </si>
  <si>
    <t>TOTAL</t>
  </si>
  <si>
    <t>ANF</t>
  </si>
  <si>
    <t>TOTALS</t>
  </si>
  <si>
    <t>All books</t>
  </si>
  <si>
    <t>All AV</t>
  </si>
  <si>
    <t>Chipping Barnet</t>
  </si>
  <si>
    <t>East Barnet</t>
  </si>
  <si>
    <t>Osidge</t>
  </si>
  <si>
    <t>Friern Barnet</t>
  </si>
  <si>
    <t>Church End</t>
  </si>
  <si>
    <t>North Finchley</t>
  </si>
  <si>
    <t>Golders Green</t>
  </si>
  <si>
    <t>East Finchley</t>
  </si>
  <si>
    <t>South Friern</t>
  </si>
  <si>
    <t>Childs Hill</t>
  </si>
  <si>
    <t>Hendon</t>
  </si>
  <si>
    <t>Edgware</t>
  </si>
  <si>
    <t>Mill Hill</t>
  </si>
  <si>
    <t>Burnt Oak</t>
  </si>
  <si>
    <t>Grahame Park</t>
  </si>
  <si>
    <t>Mobiles</t>
  </si>
  <si>
    <t>Housebound</t>
  </si>
  <si>
    <t xml:space="preserve"> </t>
  </si>
  <si>
    <t>Teen NF</t>
  </si>
  <si>
    <t>Teen F</t>
  </si>
  <si>
    <t>Branch/Area</t>
  </si>
  <si>
    <t>Adult SW</t>
  </si>
  <si>
    <t>Child SW</t>
  </si>
  <si>
    <t>Lang, MM</t>
  </si>
  <si>
    <t>Adult Vid</t>
  </si>
  <si>
    <t>Child Vid</t>
  </si>
  <si>
    <t>Teen Vid</t>
  </si>
  <si>
    <t>Adult DVD</t>
  </si>
  <si>
    <t>Child DVD</t>
  </si>
  <si>
    <t>Teen DVD</t>
  </si>
  <si>
    <t>LPANF</t>
  </si>
  <si>
    <t>LPAF</t>
  </si>
  <si>
    <t>LPCNF</t>
  </si>
  <si>
    <t>LPCF</t>
  </si>
  <si>
    <t>Other bks</t>
  </si>
  <si>
    <t>Pstn Game</t>
  </si>
  <si>
    <t>Mus CDs</t>
  </si>
  <si>
    <t>Mus Cass</t>
  </si>
  <si>
    <t>Branch</t>
  </si>
  <si>
    <t>Book Club</t>
  </si>
  <si>
    <t>BSC</t>
  </si>
  <si>
    <t>Total excl Mobiles</t>
  </si>
  <si>
    <t>Total Mobiles</t>
  </si>
  <si>
    <t>SureStart</t>
  </si>
  <si>
    <t>e-books</t>
  </si>
  <si>
    <t>e-audio</t>
  </si>
  <si>
    <t>Digital Library</t>
  </si>
  <si>
    <t>Location</t>
  </si>
  <si>
    <t>All Lending</t>
  </si>
  <si>
    <t>ARef</t>
  </si>
  <si>
    <t>Cref</t>
  </si>
  <si>
    <t>Display Stock</t>
  </si>
  <si>
    <t>Archives</t>
  </si>
  <si>
    <t>Bookstore</t>
  </si>
  <si>
    <t>Adult</t>
  </si>
  <si>
    <t>Children</t>
  </si>
  <si>
    <t>Teen</t>
  </si>
  <si>
    <t>Total</t>
  </si>
  <si>
    <t>% with items on loan</t>
  </si>
  <si>
    <t>Used in last year</t>
  </si>
  <si>
    <t>% used in last year</t>
  </si>
  <si>
    <t>The figures for Friern Barnet and Hampstead GS are renewals of loans originally made at those branches.</t>
  </si>
  <si>
    <t>Unavailable</t>
  </si>
  <si>
    <t>Friern Barnet and Hampstead Garden Suburb still appear in this table as it is based on the registered location of borrowers.</t>
  </si>
  <si>
    <t>Book Store</t>
  </si>
  <si>
    <t>CD ROM</t>
  </si>
  <si>
    <t>Customer Service</t>
  </si>
  <si>
    <t>Colindale</t>
  </si>
  <si>
    <t>FRI</t>
  </si>
  <si>
    <t>HGS</t>
  </si>
  <si>
    <t>HSB</t>
  </si>
  <si>
    <t>ITS</t>
  </si>
  <si>
    <t>MOB</t>
  </si>
  <si>
    <t>SLS</t>
  </si>
  <si>
    <t>Colindale /Grahame Park</t>
  </si>
  <si>
    <t>THC</t>
  </si>
  <si>
    <t>ADM</t>
  </si>
  <si>
    <t>CFM</t>
  </si>
  <si>
    <t>Excluded</t>
  </si>
  <si>
    <t xml:space="preserve">Permitted locations in generated report </t>
  </si>
  <si>
    <t>SSP total</t>
  </si>
  <si>
    <t>Total SSP Selected f</t>
  </si>
  <si>
    <t>Colindale/Grahame Park</t>
  </si>
  <si>
    <t>Annual Statistics : Table 1 Loans 2017-18</t>
  </si>
  <si>
    <t>Annual Statistics : Table 2 Stock 2017-18</t>
  </si>
  <si>
    <t>Annual Statistics : Table 6 Borrowers 2017-18</t>
  </si>
  <si>
    <t>Annual Statistics : Table 5 Reservations 2017-18</t>
  </si>
  <si>
    <t>Annual Statistics : Table 4 Deletions 2017-18</t>
  </si>
  <si>
    <t>Annual Statistics : Table 3 Additions 2017-18</t>
  </si>
  <si>
    <t>BKC</t>
  </si>
  <si>
    <t>BUR</t>
  </si>
  <si>
    <t>CDH</t>
  </si>
  <si>
    <t>CHU</t>
  </si>
  <si>
    <t>CLN</t>
  </si>
  <si>
    <t>CPG</t>
  </si>
  <si>
    <t>EBA</t>
  </si>
  <si>
    <t>EDG</t>
  </si>
  <si>
    <t>EFI</t>
  </si>
  <si>
    <t>GOL</t>
  </si>
  <si>
    <t>HEN</t>
  </si>
  <si>
    <t>MIL</t>
  </si>
  <si>
    <t>NFI</t>
  </si>
  <si>
    <t>OSG</t>
  </si>
  <si>
    <t>SFR</t>
  </si>
  <si>
    <t>SST</t>
  </si>
  <si>
    <t>Table 1 Loans 2017-18</t>
  </si>
  <si>
    <t>EDG&amp;BKC&amp;DIS&amp;DGL</t>
  </si>
  <si>
    <t>HEN&amp;CFM&amp;LCS</t>
  </si>
  <si>
    <t>NFI&amp;UNV</t>
  </si>
  <si>
    <t>BSC&amp;STR</t>
  </si>
  <si>
    <t>MOB&amp;HSB</t>
  </si>
  <si>
    <t>CLN&amp;GRA</t>
  </si>
  <si>
    <t>With items on loan 31 Mar 2018</t>
  </si>
  <si>
    <t>Mobiles &amp; Housebound</t>
  </si>
  <si>
    <t>Paper forms</t>
  </si>
  <si>
    <t>E-forms</t>
  </si>
  <si>
    <t>Totals</t>
  </si>
  <si>
    <t>AREF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</si>
</sst>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3" fillId="0" borderId="0"/>
    <xf numFmtId="0" fontId="12" fillId="0" borderId="0"/>
    <xf numFmtId="0" fontId="13" fillId="0" borderId="31" applyNumberFormat="0" applyFill="0" applyAlignment="0" applyProtection="0"/>
    <xf numFmtId="0" fontId="14" fillId="0" borderId="32" applyNumberFormat="0" applyFill="0" applyAlignment="0" applyProtection="0"/>
    <xf numFmtId="0" fontId="15" fillId="0" borderId="3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34" applyNumberFormat="0" applyAlignment="0" applyProtection="0"/>
    <xf numFmtId="0" fontId="19" fillId="10" borderId="35" applyNumberFormat="0" applyAlignment="0" applyProtection="0"/>
    <xf numFmtId="0" fontId="20" fillId="10" borderId="34" applyNumberFormat="0" applyAlignment="0" applyProtection="0"/>
    <xf numFmtId="0" fontId="21" fillId="0" borderId="36" applyNumberFormat="0" applyFill="0" applyAlignment="0" applyProtection="0"/>
    <xf numFmtId="0" fontId="22" fillId="11" borderId="3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39" applyNumberFormat="0" applyFill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" fillId="12" borderId="38" applyNumberFormat="0" applyFont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7" fillId="0" borderId="0" xfId="0" applyFont="1" applyFill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0" fillId="0" borderId="13" xfId="0" applyBorder="1"/>
    <xf numFmtId="2" fontId="7" fillId="0" borderId="16" xfId="0" applyNumberFormat="1" applyFont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0" fillId="0" borderId="14" xfId="0" applyBorder="1"/>
    <xf numFmtId="2" fontId="0" fillId="0" borderId="6" xfId="0" applyNumberFormat="1" applyBorder="1"/>
    <xf numFmtId="0" fontId="8" fillId="0" borderId="4" xfId="0" applyFont="1" applyFill="1" applyBorder="1"/>
    <xf numFmtId="0" fontId="8" fillId="0" borderId="14" xfId="0" applyFont="1" applyFill="1" applyBorder="1"/>
    <xf numFmtId="2" fontId="8" fillId="0" borderId="15" xfId="0" applyNumberFormat="1" applyFont="1" applyFill="1" applyBorder="1"/>
    <xf numFmtId="0" fontId="7" fillId="0" borderId="16" xfId="0" applyFont="1" applyBorder="1"/>
    <xf numFmtId="2" fontId="7" fillId="0" borderId="11" xfId="0" applyNumberFormat="1" applyFont="1" applyBorder="1"/>
    <xf numFmtId="0" fontId="8" fillId="0" borderId="4" xfId="0" applyFont="1" applyBorder="1"/>
    <xf numFmtId="2" fontId="0" fillId="0" borderId="8" xfId="0" applyNumberFormat="1" applyBorder="1"/>
    <xf numFmtId="0" fontId="8" fillId="0" borderId="0" xfId="0" applyFont="1" applyFill="1"/>
    <xf numFmtId="0" fontId="0" fillId="0" borderId="21" xfId="0" applyFill="1" applyBorder="1"/>
    <xf numFmtId="0" fontId="9" fillId="0" borderId="5" xfId="0" applyFont="1" applyBorder="1"/>
    <xf numFmtId="0" fontId="0" fillId="0" borderId="0" xfId="0" applyFill="1"/>
    <xf numFmtId="0" fontId="0" fillId="0" borderId="5" xfId="0" applyFill="1" applyBorder="1"/>
    <xf numFmtId="0" fontId="7" fillId="0" borderId="22" xfId="0" applyFont="1" applyBorder="1"/>
    <xf numFmtId="0" fontId="0" fillId="4" borderId="0" xfId="0" applyFill="1"/>
    <xf numFmtId="0" fontId="7" fillId="3" borderId="0" xfId="0" applyFont="1" applyFill="1" applyBorder="1"/>
    <xf numFmtId="0" fontId="0" fillId="0" borderId="0" xfId="0" applyBorder="1"/>
    <xf numFmtId="0" fontId="7" fillId="0" borderId="0" xfId="0" applyFont="1" applyBorder="1"/>
    <xf numFmtId="0" fontId="8" fillId="0" borderId="5" xfId="0" applyFont="1" applyFill="1" applyBorder="1"/>
    <xf numFmtId="0" fontId="0" fillId="5" borderId="0" xfId="0" applyFill="1"/>
    <xf numFmtId="0" fontId="3" fillId="0" borderId="0" xfId="1"/>
    <xf numFmtId="0" fontId="3" fillId="0" borderId="0" xfId="1" applyFill="1" applyBorder="1"/>
    <xf numFmtId="0" fontId="7" fillId="0" borderId="0" xfId="1" applyFont="1" applyFill="1" applyBorder="1"/>
    <xf numFmtId="0" fontId="3" fillId="0" borderId="0" xfId="1"/>
    <xf numFmtId="0" fontId="0" fillId="0" borderId="2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Fill="1" applyBorder="1"/>
    <xf numFmtId="0" fontId="3" fillId="0" borderId="0" xfId="1" applyFill="1"/>
    <xf numFmtId="0" fontId="8" fillId="0" borderId="6" xfId="0" applyFont="1" applyBorder="1"/>
    <xf numFmtId="0" fontId="0" fillId="0" borderId="30" xfId="0" applyFont="1" applyFill="1" applyBorder="1"/>
    <xf numFmtId="0" fontId="8" fillId="0" borderId="5" xfId="0" applyFont="1" applyBorder="1"/>
    <xf numFmtId="0" fontId="8" fillId="0" borderId="0" xfId="0" applyFont="1"/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2" applyFont="1"/>
    <xf numFmtId="0" fontId="12" fillId="0" borderId="0" xfId="2"/>
    <xf numFmtId="0" fontId="3" fillId="0" borderId="5" xfId="1" applyBorder="1"/>
    <xf numFmtId="0" fontId="0" fillId="0" borderId="14" xfId="0" applyFill="1" applyBorder="1"/>
    <xf numFmtId="2" fontId="7" fillId="0" borderId="19" xfId="0" applyNumberFormat="1" applyFont="1" applyFill="1" applyBorder="1"/>
    <xf numFmtId="0" fontId="8" fillId="0" borderId="0" xfId="0" applyFont="1" applyBorder="1"/>
    <xf numFmtId="0" fontId="8" fillId="0" borderId="0" xfId="0" applyFont="1" applyFill="1" applyBorder="1"/>
    <xf numFmtId="0" fontId="7" fillId="37" borderId="4" xfId="0" applyFont="1" applyFill="1" applyBorder="1"/>
    <xf numFmtId="0" fontId="10" fillId="37" borderId="5" xfId="0" applyFont="1" applyFill="1" applyBorder="1"/>
    <xf numFmtId="0" fontId="10" fillId="37" borderId="14" xfId="0" applyFont="1" applyFill="1" applyBorder="1"/>
    <xf numFmtId="2" fontId="7" fillId="37" borderId="14" xfId="0" applyNumberFormat="1" applyFont="1" applyFill="1" applyBorder="1"/>
    <xf numFmtId="0" fontId="7" fillId="37" borderId="14" xfId="0" applyFont="1" applyFill="1" applyBorder="1"/>
    <xf numFmtId="2" fontId="7" fillId="37" borderId="6" xfId="0" applyNumberFormat="1" applyFont="1" applyFill="1" applyBorder="1"/>
    <xf numFmtId="0" fontId="7" fillId="37" borderId="17" xfId="0" applyFont="1" applyFill="1" applyBorder="1"/>
    <xf numFmtId="0" fontId="7" fillId="37" borderId="18" xfId="0" applyFont="1" applyFill="1" applyBorder="1"/>
    <xf numFmtId="0" fontId="7" fillId="37" borderId="19" xfId="0" applyFont="1" applyFill="1" applyBorder="1"/>
    <xf numFmtId="2" fontId="7" fillId="37" borderId="19" xfId="0" applyNumberFormat="1" applyFont="1" applyFill="1" applyBorder="1"/>
    <xf numFmtId="2" fontId="7" fillId="37" borderId="20" xfId="0" applyNumberFormat="1" applyFont="1" applyFill="1" applyBorder="1"/>
    <xf numFmtId="0" fontId="8" fillId="0" borderId="40" xfId="0" applyFont="1" applyBorder="1"/>
    <xf numFmtId="0" fontId="8" fillId="0" borderId="25" xfId="0" applyFont="1" applyBorder="1"/>
    <xf numFmtId="0" fontId="1" fillId="0" borderId="26" xfId="1" applyFont="1" applyFill="1" applyBorder="1"/>
    <xf numFmtId="0" fontId="1" fillId="0" borderId="28" xfId="1" applyFont="1" applyFill="1" applyBorder="1"/>
    <xf numFmtId="0" fontId="0" fillId="0" borderId="41" xfId="0" applyBorder="1"/>
    <xf numFmtId="0" fontId="12" fillId="0" borderId="42" xfId="2" applyBorder="1"/>
    <xf numFmtId="0" fontId="12" fillId="0" borderId="43" xfId="2" applyBorder="1"/>
    <xf numFmtId="0" fontId="7" fillId="0" borderId="5" xfId="1" applyFont="1" applyFill="1" applyBorder="1"/>
    <xf numFmtId="0" fontId="3" fillId="0" borderId="5" xfId="1" applyFill="1" applyBorder="1"/>
    <xf numFmtId="0" fontId="0" fillId="0" borderId="4" xfId="0" applyFill="1" applyBorder="1"/>
    <xf numFmtId="0" fontId="0" fillId="0" borderId="6" xfId="0" applyFill="1" applyBorder="1"/>
    <xf numFmtId="0" fontId="7" fillId="0" borderId="5" xfId="0" applyFont="1" applyFill="1" applyBorder="1"/>
    <xf numFmtId="0" fontId="7" fillId="0" borderId="44" xfId="0" applyFont="1" applyBorder="1"/>
    <xf numFmtId="0" fontId="7" fillId="0" borderId="45" xfId="0" applyFont="1" applyBorder="1"/>
    <xf numFmtId="0" fontId="7" fillId="0" borderId="15" xfId="0" applyFont="1" applyBorder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0" fontId="7" fillId="0" borderId="0" xfId="2" applyFont="1" applyFill="1" applyBorder="1"/>
    <xf numFmtId="0" fontId="12" fillId="0" borderId="0" xfId="2" applyFill="1" applyBorder="1"/>
    <xf numFmtId="0" fontId="0" fillId="0" borderId="22" xfId="0" applyBorder="1"/>
    <xf numFmtId="0" fontId="8" fillId="0" borderId="5" xfId="1" applyFont="1" applyFill="1" applyBorder="1" applyAlignment="1">
      <alignment horizontal="right"/>
    </xf>
    <xf numFmtId="0" fontId="7" fillId="0" borderId="0" xfId="0" applyFont="1"/>
  </cellXfs>
  <cellStyles count="45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/>
    <cellStyle name="Normal" xfId="0" builtinId="0"/>
    <cellStyle name="Normal 2" xfId="1"/>
    <cellStyle name="Normal 3" xfId="2"/>
    <cellStyle name="Normal 4" xfId="35"/>
    <cellStyle name="Note 2" xfId="38"/>
    <cellStyle name="Output" xfId="10" builtinId="21" customBuiltin="1"/>
    <cellStyle name="Title 2" xfId="36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5"/>
  <sheetViews>
    <sheetView tabSelected="1" zoomScaleNormal="100" zoomScaleSheetLayoutView="90" workbookViewId="0">
      <selection activeCell="D16" sqref="D16"/>
    </sheetView>
  </sheetViews>
  <sheetFormatPr defaultRowHeight="12.75" x14ac:dyDescent="0.2"/>
  <cols>
    <col min="2" max="2" width="23.5703125" customWidth="1"/>
    <col min="3" max="3" width="8.85546875" customWidth="1"/>
    <col min="4" max="4" width="8.5703125" customWidth="1"/>
    <col min="5" max="5" width="9" customWidth="1"/>
    <col min="6" max="7" width="8.5703125" customWidth="1"/>
    <col min="8" max="8" width="9" customWidth="1"/>
    <col min="9" max="10" width="8.5703125" customWidth="1"/>
    <col min="11" max="11" width="8.7109375" customWidth="1"/>
    <col min="12" max="13" width="8.5703125" customWidth="1"/>
    <col min="16" max="16" width="9.28515625" customWidth="1"/>
    <col min="17" max="19" width="9.28515625" bestFit="1" customWidth="1"/>
    <col min="20" max="21" width="9.28515625" customWidth="1"/>
    <col min="22" max="22" width="10" customWidth="1"/>
    <col min="23" max="24" width="9.5703125" customWidth="1"/>
    <col min="25" max="25" width="9.7109375" customWidth="1"/>
    <col min="26" max="27" width="10" customWidth="1"/>
    <col min="28" max="29" width="9.28515625" customWidth="1"/>
    <col min="30" max="31" width="10.42578125" customWidth="1"/>
    <col min="32" max="32" width="10" customWidth="1"/>
    <col min="33" max="33" width="10.5703125" customWidth="1"/>
    <col min="34" max="36" width="20.28515625" customWidth="1"/>
  </cols>
  <sheetData>
    <row r="1" spans="2:35" x14ac:dyDescent="0.2">
      <c r="B1" t="s">
        <v>26</v>
      </c>
    </row>
    <row r="2" spans="2:35" ht="18.75" thickBot="1" x14ac:dyDescent="0.3">
      <c r="B2" s="1" t="s">
        <v>92</v>
      </c>
      <c r="W2" s="1" t="s">
        <v>114</v>
      </c>
      <c r="AG2">
        <f>SUM(AG5:AG24)</f>
        <v>736521</v>
      </c>
    </row>
    <row r="3" spans="2:35" ht="13.5" thickTop="1" x14ac:dyDescent="0.2">
      <c r="B3" s="2" t="s">
        <v>47</v>
      </c>
      <c r="C3" s="3" t="s">
        <v>5</v>
      </c>
      <c r="D3" s="3" t="s">
        <v>0</v>
      </c>
      <c r="E3" s="3" t="s">
        <v>1</v>
      </c>
      <c r="F3" s="3" t="s">
        <v>2</v>
      </c>
      <c r="G3" s="3" t="s">
        <v>27</v>
      </c>
      <c r="H3" s="3" t="s">
        <v>28</v>
      </c>
      <c r="I3" s="3" t="s">
        <v>39</v>
      </c>
      <c r="J3" s="3" t="s">
        <v>40</v>
      </c>
      <c r="K3" s="3" t="s">
        <v>41</v>
      </c>
      <c r="L3" s="3" t="s">
        <v>42</v>
      </c>
      <c r="M3" s="3" t="s">
        <v>53</v>
      </c>
      <c r="N3" s="4" t="s">
        <v>43</v>
      </c>
      <c r="O3" s="4" t="s">
        <v>126</v>
      </c>
      <c r="P3" s="4" t="s">
        <v>7</v>
      </c>
      <c r="Q3" s="4" t="s">
        <v>45</v>
      </c>
      <c r="R3" s="4" t="s">
        <v>46</v>
      </c>
      <c r="S3" s="4" t="s">
        <v>31</v>
      </c>
      <c r="T3" s="4" t="s">
        <v>30</v>
      </c>
      <c r="U3" s="4" t="s">
        <v>54</v>
      </c>
      <c r="V3" s="4" t="s">
        <v>32</v>
      </c>
      <c r="W3" s="4" t="s">
        <v>33</v>
      </c>
      <c r="X3" s="4" t="s">
        <v>34</v>
      </c>
      <c r="Y3" s="4" t="s">
        <v>35</v>
      </c>
      <c r="Z3" s="4" t="s">
        <v>36</v>
      </c>
      <c r="AA3" s="4" t="s">
        <v>37</v>
      </c>
      <c r="AB3" s="4" t="s">
        <v>38</v>
      </c>
      <c r="AC3" s="4" t="s">
        <v>74</v>
      </c>
      <c r="AD3" s="4" t="s">
        <v>44</v>
      </c>
      <c r="AE3" s="4" t="s">
        <v>8</v>
      </c>
      <c r="AF3" s="43"/>
      <c r="AG3" s="4" t="s">
        <v>6</v>
      </c>
      <c r="AH3" s="5" t="s">
        <v>29</v>
      </c>
      <c r="AI3" s="21"/>
    </row>
    <row r="4" spans="2:35" s="15" customFormat="1" x14ac:dyDescent="0.2">
      <c r="B4" s="16" t="s">
        <v>50</v>
      </c>
      <c r="C4" s="17">
        <f t="shared" ref="C4:O4" si="0">SUM(C5:C24)</f>
        <v>116247</v>
      </c>
      <c r="D4" s="17">
        <f t="shared" si="0"/>
        <v>170183</v>
      </c>
      <c r="E4" s="17">
        <f t="shared" si="0"/>
        <v>39511</v>
      </c>
      <c r="F4" s="17">
        <f t="shared" si="0"/>
        <v>309516</v>
      </c>
      <c r="G4" s="17">
        <f t="shared" si="0"/>
        <v>5465</v>
      </c>
      <c r="H4" s="17">
        <f t="shared" si="0"/>
        <v>21821</v>
      </c>
      <c r="I4" s="17">
        <f t="shared" si="0"/>
        <v>405</v>
      </c>
      <c r="J4" s="17">
        <f t="shared" si="0"/>
        <v>6769</v>
      </c>
      <c r="K4" s="17">
        <f t="shared" si="0"/>
        <v>8</v>
      </c>
      <c r="L4" s="17">
        <f t="shared" si="0"/>
        <v>121</v>
      </c>
      <c r="M4" s="17">
        <f t="shared" si="0"/>
        <v>31804</v>
      </c>
      <c r="N4" s="17">
        <f t="shared" si="0"/>
        <v>6193</v>
      </c>
      <c r="O4" s="17">
        <f t="shared" si="0"/>
        <v>81</v>
      </c>
      <c r="P4" s="17">
        <f>SUM(C4:O4)</f>
        <v>708124</v>
      </c>
      <c r="Q4" s="17">
        <f t="shared" ref="Q4:AE4" si="1">SUM(Q5:Q24)</f>
        <v>4818</v>
      </c>
      <c r="R4" s="17">
        <f t="shared" si="1"/>
        <v>0</v>
      </c>
      <c r="S4" s="17">
        <f t="shared" si="1"/>
        <v>439</v>
      </c>
      <c r="T4" s="17">
        <f t="shared" si="1"/>
        <v>5729</v>
      </c>
      <c r="U4" s="17">
        <f t="shared" si="1"/>
        <v>11172</v>
      </c>
      <c r="V4" s="17">
        <f t="shared" si="1"/>
        <v>5</v>
      </c>
      <c r="W4" s="17">
        <f t="shared" si="1"/>
        <v>67</v>
      </c>
      <c r="X4" s="17">
        <f t="shared" si="1"/>
        <v>82</v>
      </c>
      <c r="Y4" s="17">
        <f t="shared" si="1"/>
        <v>1</v>
      </c>
      <c r="Z4" s="17">
        <f t="shared" si="1"/>
        <v>3667</v>
      </c>
      <c r="AA4" s="17">
        <f t="shared" si="1"/>
        <v>1955</v>
      </c>
      <c r="AB4" s="17">
        <f t="shared" si="1"/>
        <v>461</v>
      </c>
      <c r="AC4" s="17">
        <f t="shared" si="1"/>
        <v>0</v>
      </c>
      <c r="AD4" s="17">
        <f t="shared" si="1"/>
        <v>1</v>
      </c>
      <c r="AE4" s="17">
        <f t="shared" si="1"/>
        <v>28397</v>
      </c>
      <c r="AF4" s="17"/>
      <c r="AG4" s="17">
        <f t="shared" ref="AG4:AG22" si="2">SUM(P4+AE4)</f>
        <v>736521</v>
      </c>
      <c r="AH4" s="18" t="s">
        <v>50</v>
      </c>
      <c r="AI4" s="39"/>
    </row>
    <row r="5" spans="2:35" x14ac:dyDescent="0.2">
      <c r="B5" s="6" t="s">
        <v>48</v>
      </c>
      <c r="C5" s="7">
        <v>1</v>
      </c>
      <c r="D5" s="7">
        <v>353</v>
      </c>
      <c r="E5" s="7">
        <v>0</v>
      </c>
      <c r="F5" s="7">
        <v>3</v>
      </c>
      <c r="G5" s="7">
        <v>0</v>
      </c>
      <c r="H5" s="7">
        <v>0</v>
      </c>
      <c r="I5" s="23">
        <v>0</v>
      </c>
      <c r="J5" s="7">
        <v>0</v>
      </c>
      <c r="K5" s="7">
        <v>0</v>
      </c>
      <c r="L5" s="7">
        <v>0</v>
      </c>
      <c r="M5" s="7"/>
      <c r="N5" s="7">
        <v>0</v>
      </c>
      <c r="O5" s="7">
        <v>0</v>
      </c>
      <c r="P5" s="92">
        <f>SUM(C5:O5)</f>
        <v>357</v>
      </c>
      <c r="Q5" s="7">
        <v>0</v>
      </c>
      <c r="R5" s="7">
        <v>0</v>
      </c>
      <c r="S5" s="7">
        <v>0</v>
      </c>
      <c r="T5" s="7">
        <v>0</v>
      </c>
      <c r="U5" s="7"/>
      <c r="V5" s="7">
        <v>0</v>
      </c>
      <c r="W5" s="7">
        <v>0</v>
      </c>
      <c r="X5" s="7">
        <v>0</v>
      </c>
      <c r="Y5" s="7">
        <v>0</v>
      </c>
      <c r="Z5" s="7">
        <v>1</v>
      </c>
      <c r="AA5" s="7">
        <v>0</v>
      </c>
      <c r="AB5" s="7">
        <v>0</v>
      </c>
      <c r="AC5" s="7">
        <v>0</v>
      </c>
      <c r="AD5" s="7"/>
      <c r="AE5" s="7">
        <f t="shared" ref="AE5:AE24" si="3">SUM(Q5:AD5)</f>
        <v>1</v>
      </c>
      <c r="AG5" s="17">
        <f t="shared" si="2"/>
        <v>358</v>
      </c>
      <c r="AH5" s="8" t="s">
        <v>48</v>
      </c>
      <c r="AI5" s="40"/>
    </row>
    <row r="6" spans="2:35" x14ac:dyDescent="0.2">
      <c r="B6" s="6" t="s">
        <v>22</v>
      </c>
      <c r="C6" s="7">
        <v>4759</v>
      </c>
      <c r="D6" s="7">
        <v>5216</v>
      </c>
      <c r="E6" s="7">
        <v>1717</v>
      </c>
      <c r="F6" s="7">
        <v>16313</v>
      </c>
      <c r="G6" s="7">
        <v>410</v>
      </c>
      <c r="H6" s="7">
        <v>1104</v>
      </c>
      <c r="I6" s="23">
        <v>22</v>
      </c>
      <c r="J6" s="7">
        <v>260</v>
      </c>
      <c r="K6" s="7">
        <v>0</v>
      </c>
      <c r="L6" s="7">
        <v>1</v>
      </c>
      <c r="M6" s="7"/>
      <c r="N6" s="7">
        <v>472</v>
      </c>
      <c r="O6" s="7">
        <v>0</v>
      </c>
      <c r="P6" s="92">
        <f>SUM(C6:O6)</f>
        <v>30274</v>
      </c>
      <c r="Q6" s="7">
        <v>30</v>
      </c>
      <c r="R6" s="7">
        <v>0</v>
      </c>
      <c r="S6" s="7">
        <v>0</v>
      </c>
      <c r="T6" s="7">
        <v>157</v>
      </c>
      <c r="U6" s="7"/>
      <c r="V6" s="7">
        <v>2</v>
      </c>
      <c r="W6" s="7">
        <v>1</v>
      </c>
      <c r="X6" s="7">
        <v>12</v>
      </c>
      <c r="Y6" s="7">
        <v>0</v>
      </c>
      <c r="Z6" s="7">
        <v>146</v>
      </c>
      <c r="AA6" s="7">
        <v>41</v>
      </c>
      <c r="AB6" s="7">
        <v>21</v>
      </c>
      <c r="AC6" s="7">
        <v>0</v>
      </c>
      <c r="AD6" s="7">
        <v>0</v>
      </c>
      <c r="AE6" s="7">
        <f t="shared" si="3"/>
        <v>410</v>
      </c>
      <c r="AF6" s="7"/>
      <c r="AG6" s="17">
        <f t="shared" si="2"/>
        <v>30684</v>
      </c>
      <c r="AH6" s="8" t="s">
        <v>22</v>
      </c>
      <c r="AI6" s="40"/>
    </row>
    <row r="7" spans="2:35" ht="12" customHeight="1" x14ac:dyDescent="0.2">
      <c r="B7" s="6" t="s">
        <v>18</v>
      </c>
      <c r="C7" s="7">
        <v>2479</v>
      </c>
      <c r="D7" s="7">
        <v>4406</v>
      </c>
      <c r="E7" s="7">
        <v>987</v>
      </c>
      <c r="F7" s="7">
        <v>9205</v>
      </c>
      <c r="G7" s="7">
        <v>126</v>
      </c>
      <c r="H7" s="7">
        <v>548</v>
      </c>
      <c r="I7" s="23">
        <v>33</v>
      </c>
      <c r="J7" s="7">
        <v>759</v>
      </c>
      <c r="K7" s="7">
        <v>0</v>
      </c>
      <c r="L7" s="7">
        <v>0</v>
      </c>
      <c r="M7" s="7"/>
      <c r="N7" s="7">
        <v>467</v>
      </c>
      <c r="O7" s="7">
        <v>3</v>
      </c>
      <c r="P7" s="92">
        <f>SUM(C7:O7)</f>
        <v>19013</v>
      </c>
      <c r="Q7" s="7">
        <v>82</v>
      </c>
      <c r="R7" s="7">
        <v>0</v>
      </c>
      <c r="S7" s="7">
        <v>2</v>
      </c>
      <c r="T7" s="7">
        <v>178</v>
      </c>
      <c r="U7" s="7"/>
      <c r="V7" s="7">
        <v>0</v>
      </c>
      <c r="W7" s="7">
        <v>1</v>
      </c>
      <c r="X7" s="7">
        <v>7</v>
      </c>
      <c r="Y7" s="7">
        <v>0</v>
      </c>
      <c r="Z7" s="7">
        <v>58</v>
      </c>
      <c r="AA7" s="7">
        <v>68</v>
      </c>
      <c r="AB7" s="7">
        <v>15</v>
      </c>
      <c r="AC7" s="7">
        <v>0</v>
      </c>
      <c r="AD7" s="7">
        <v>0</v>
      </c>
      <c r="AE7" s="7">
        <f t="shared" si="3"/>
        <v>411</v>
      </c>
      <c r="AF7" s="7"/>
      <c r="AG7" s="17">
        <f t="shared" si="2"/>
        <v>19424</v>
      </c>
      <c r="AH7" s="8" t="s">
        <v>18</v>
      </c>
      <c r="AI7" s="40"/>
    </row>
    <row r="8" spans="2:35" s="35" customFormat="1" x14ac:dyDescent="0.2">
      <c r="B8" s="90" t="s">
        <v>9</v>
      </c>
      <c r="C8" s="36">
        <v>17771</v>
      </c>
      <c r="D8" s="36">
        <v>27342</v>
      </c>
      <c r="E8" s="36">
        <v>4045</v>
      </c>
      <c r="F8" s="36">
        <v>32432</v>
      </c>
      <c r="G8" s="36">
        <v>670</v>
      </c>
      <c r="H8" s="36">
        <v>2918</v>
      </c>
      <c r="I8" s="66">
        <v>80</v>
      </c>
      <c r="J8" s="36">
        <v>903</v>
      </c>
      <c r="K8" s="36">
        <v>3</v>
      </c>
      <c r="L8" s="36">
        <v>6</v>
      </c>
      <c r="M8" s="36"/>
      <c r="N8" s="36">
        <v>381</v>
      </c>
      <c r="O8" s="36">
        <v>13</v>
      </c>
      <c r="P8" s="92">
        <f>SUM(C8:O8)</f>
        <v>86564</v>
      </c>
      <c r="Q8" s="36">
        <v>2397</v>
      </c>
      <c r="R8" s="36">
        <v>0</v>
      </c>
      <c r="S8" s="36">
        <v>189</v>
      </c>
      <c r="T8" s="36">
        <v>837</v>
      </c>
      <c r="U8" s="36"/>
      <c r="V8" s="36">
        <v>1</v>
      </c>
      <c r="W8" s="36">
        <v>17</v>
      </c>
      <c r="X8" s="36">
        <v>6</v>
      </c>
      <c r="Y8" s="36">
        <v>0</v>
      </c>
      <c r="Z8" s="36">
        <v>547</v>
      </c>
      <c r="AA8" s="36">
        <v>257</v>
      </c>
      <c r="AB8" s="36">
        <v>75</v>
      </c>
      <c r="AC8" s="36">
        <v>0</v>
      </c>
      <c r="AD8" s="36">
        <v>0</v>
      </c>
      <c r="AE8" s="36">
        <f t="shared" si="3"/>
        <v>4326</v>
      </c>
      <c r="AF8" s="36"/>
      <c r="AG8" s="17">
        <f t="shared" si="2"/>
        <v>90890</v>
      </c>
      <c r="AH8" s="91" t="s">
        <v>9</v>
      </c>
      <c r="AI8" s="40"/>
    </row>
    <row r="9" spans="2:35" ht="13.5" customHeight="1" x14ac:dyDescent="0.2">
      <c r="B9" s="6" t="s">
        <v>13</v>
      </c>
      <c r="C9" s="7">
        <v>17728</v>
      </c>
      <c r="D9" s="7">
        <v>26556</v>
      </c>
      <c r="E9" s="7">
        <v>5939</v>
      </c>
      <c r="F9" s="7">
        <v>46409</v>
      </c>
      <c r="G9" s="7">
        <v>509</v>
      </c>
      <c r="H9" s="7">
        <v>3800</v>
      </c>
      <c r="I9" s="23">
        <v>32</v>
      </c>
      <c r="J9" s="7">
        <v>889</v>
      </c>
      <c r="K9" s="7">
        <v>0</v>
      </c>
      <c r="L9" s="7">
        <v>6</v>
      </c>
      <c r="M9" s="7"/>
      <c r="N9" s="7">
        <v>1101</v>
      </c>
      <c r="O9" s="7">
        <v>11</v>
      </c>
      <c r="P9" s="92">
        <f t="shared" ref="P9:P24" si="4">SUM(C9:O9)</f>
        <v>102980</v>
      </c>
      <c r="Q9" s="7">
        <v>455</v>
      </c>
      <c r="R9" s="7">
        <v>0</v>
      </c>
      <c r="S9" s="7">
        <v>148</v>
      </c>
      <c r="T9" s="7">
        <v>993</v>
      </c>
      <c r="U9" s="7"/>
      <c r="V9" s="7">
        <v>0</v>
      </c>
      <c r="W9" s="7">
        <v>38</v>
      </c>
      <c r="X9" s="7">
        <v>18</v>
      </c>
      <c r="Y9" s="7">
        <v>1</v>
      </c>
      <c r="Z9" s="7">
        <v>872</v>
      </c>
      <c r="AA9" s="7">
        <v>206</v>
      </c>
      <c r="AB9" s="7">
        <v>88</v>
      </c>
      <c r="AC9" s="7">
        <v>0</v>
      </c>
      <c r="AD9" s="7">
        <v>0</v>
      </c>
      <c r="AE9" s="7">
        <f t="shared" si="3"/>
        <v>2819</v>
      </c>
      <c r="AF9" s="7"/>
      <c r="AG9" s="17">
        <f t="shared" si="2"/>
        <v>105799</v>
      </c>
      <c r="AH9" s="8" t="s">
        <v>13</v>
      </c>
      <c r="AI9" s="40"/>
    </row>
    <row r="10" spans="2:35" x14ac:dyDescent="0.2">
      <c r="B10" s="6" t="s">
        <v>76</v>
      </c>
      <c r="C10" s="7">
        <v>4988</v>
      </c>
      <c r="D10" s="36">
        <v>5030</v>
      </c>
      <c r="E10" s="7">
        <v>2549</v>
      </c>
      <c r="F10" s="7">
        <v>18692</v>
      </c>
      <c r="G10" s="7">
        <v>404</v>
      </c>
      <c r="H10" s="7">
        <v>1423</v>
      </c>
      <c r="I10" s="66">
        <v>28</v>
      </c>
      <c r="J10" s="7">
        <v>259</v>
      </c>
      <c r="K10" s="7">
        <v>0</v>
      </c>
      <c r="L10" s="7">
        <v>2</v>
      </c>
      <c r="M10" s="7"/>
      <c r="N10" s="7">
        <v>386</v>
      </c>
      <c r="O10" s="7">
        <v>6</v>
      </c>
      <c r="P10" s="92">
        <f t="shared" si="4"/>
        <v>33767</v>
      </c>
      <c r="Q10" s="7">
        <v>47</v>
      </c>
      <c r="R10" s="7">
        <v>0</v>
      </c>
      <c r="S10" s="7">
        <v>3</v>
      </c>
      <c r="T10" s="7">
        <v>87</v>
      </c>
      <c r="U10" s="7"/>
      <c r="V10" s="7">
        <v>0</v>
      </c>
      <c r="W10" s="7">
        <v>0</v>
      </c>
      <c r="X10" s="7">
        <v>1</v>
      </c>
      <c r="Y10" s="7">
        <v>0</v>
      </c>
      <c r="Z10" s="7">
        <v>201</v>
      </c>
      <c r="AA10" s="7">
        <v>97</v>
      </c>
      <c r="AB10" s="7">
        <v>41</v>
      </c>
      <c r="AC10" s="7">
        <v>0</v>
      </c>
      <c r="AD10" s="7">
        <v>0</v>
      </c>
      <c r="AE10" s="7">
        <f t="shared" si="3"/>
        <v>477</v>
      </c>
      <c r="AF10" s="7"/>
      <c r="AG10" s="17">
        <f t="shared" si="2"/>
        <v>34244</v>
      </c>
      <c r="AH10" s="8" t="s">
        <v>76</v>
      </c>
      <c r="AI10" s="40"/>
    </row>
    <row r="11" spans="2:35" x14ac:dyDescent="0.2">
      <c r="B11" s="30" t="s">
        <v>75</v>
      </c>
      <c r="C11" s="7">
        <v>2101</v>
      </c>
      <c r="D11" s="7">
        <v>2067</v>
      </c>
      <c r="E11" s="7">
        <v>1142</v>
      </c>
      <c r="F11" s="7">
        <v>2079</v>
      </c>
      <c r="G11" s="7">
        <v>46</v>
      </c>
      <c r="H11" s="7">
        <v>143</v>
      </c>
      <c r="I11" s="23">
        <v>7</v>
      </c>
      <c r="J11" s="7">
        <v>140</v>
      </c>
      <c r="K11" s="7">
        <v>0</v>
      </c>
      <c r="L11" s="7">
        <v>2</v>
      </c>
      <c r="M11" s="7"/>
      <c r="N11" s="7">
        <v>192</v>
      </c>
      <c r="O11" s="7">
        <v>0</v>
      </c>
      <c r="P11" s="92">
        <f t="shared" si="4"/>
        <v>7919</v>
      </c>
      <c r="Q11" s="7">
        <v>53</v>
      </c>
      <c r="R11" s="7">
        <v>0</v>
      </c>
      <c r="S11" s="7">
        <v>13</v>
      </c>
      <c r="T11" s="7">
        <v>81</v>
      </c>
      <c r="U11" s="7"/>
      <c r="V11" s="7">
        <v>0</v>
      </c>
      <c r="W11" s="7">
        <v>2</v>
      </c>
      <c r="X11" s="7">
        <v>0</v>
      </c>
      <c r="Y11" s="7">
        <v>0</v>
      </c>
      <c r="Z11" s="7">
        <v>43</v>
      </c>
      <c r="AA11" s="7">
        <v>19</v>
      </c>
      <c r="AB11" s="7">
        <v>2</v>
      </c>
      <c r="AC11" s="7">
        <v>0</v>
      </c>
      <c r="AD11" s="7">
        <v>0</v>
      </c>
      <c r="AE11" s="7">
        <f t="shared" si="3"/>
        <v>213</v>
      </c>
      <c r="AF11" s="7"/>
      <c r="AG11" s="17">
        <f t="shared" si="2"/>
        <v>8132</v>
      </c>
      <c r="AH11" s="8" t="s">
        <v>75</v>
      </c>
      <c r="AI11" s="40"/>
    </row>
    <row r="12" spans="2:35" x14ac:dyDescent="0.2">
      <c r="B12" s="6" t="s">
        <v>55</v>
      </c>
      <c r="C12" s="7">
        <v>5</v>
      </c>
      <c r="D12" s="7">
        <v>6</v>
      </c>
      <c r="E12" s="7">
        <v>2</v>
      </c>
      <c r="F12" s="7">
        <v>34</v>
      </c>
      <c r="G12" s="7">
        <v>0</v>
      </c>
      <c r="H12" s="7">
        <v>0</v>
      </c>
      <c r="I12" s="23">
        <v>0</v>
      </c>
      <c r="J12" s="7">
        <v>0</v>
      </c>
      <c r="K12" s="7">
        <v>0</v>
      </c>
      <c r="L12" s="7">
        <v>0</v>
      </c>
      <c r="M12" s="7">
        <v>31804</v>
      </c>
      <c r="N12" s="7">
        <v>0</v>
      </c>
      <c r="O12" s="7">
        <v>0</v>
      </c>
      <c r="P12" s="92">
        <f t="shared" si="4"/>
        <v>31851</v>
      </c>
      <c r="Q12" s="7">
        <v>0</v>
      </c>
      <c r="R12" s="7">
        <v>0</v>
      </c>
      <c r="S12" s="7">
        <v>0</v>
      </c>
      <c r="T12" s="7">
        <v>5</v>
      </c>
      <c r="U12" s="7">
        <v>11172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f t="shared" si="3"/>
        <v>11177</v>
      </c>
      <c r="AF12" s="7"/>
      <c r="AG12" s="17">
        <f t="shared" si="2"/>
        <v>43028</v>
      </c>
      <c r="AH12" s="8" t="s">
        <v>55</v>
      </c>
      <c r="AI12" s="40"/>
    </row>
    <row r="13" spans="2:35" x14ac:dyDescent="0.2">
      <c r="B13" s="6" t="s">
        <v>10</v>
      </c>
      <c r="C13" s="7">
        <v>5989</v>
      </c>
      <c r="D13" s="7">
        <v>9927</v>
      </c>
      <c r="E13" s="7">
        <v>2191</v>
      </c>
      <c r="F13" s="7">
        <v>15793</v>
      </c>
      <c r="G13" s="7">
        <v>362</v>
      </c>
      <c r="H13" s="7">
        <v>637</v>
      </c>
      <c r="I13" s="23">
        <v>30</v>
      </c>
      <c r="J13" s="7">
        <v>590</v>
      </c>
      <c r="K13" s="7">
        <v>2</v>
      </c>
      <c r="L13" s="7">
        <v>0</v>
      </c>
      <c r="M13" s="7"/>
      <c r="N13" s="7">
        <v>75</v>
      </c>
      <c r="O13" s="7">
        <v>1</v>
      </c>
      <c r="P13" s="92">
        <f t="shared" si="4"/>
        <v>35597</v>
      </c>
      <c r="Q13" s="7">
        <v>39</v>
      </c>
      <c r="R13" s="7">
        <v>0</v>
      </c>
      <c r="S13" s="7">
        <v>4</v>
      </c>
      <c r="T13" s="7">
        <v>601</v>
      </c>
      <c r="U13" s="7"/>
      <c r="V13" s="7">
        <v>0</v>
      </c>
      <c r="W13" s="7">
        <v>0</v>
      </c>
      <c r="X13" s="7">
        <v>9</v>
      </c>
      <c r="Y13" s="7">
        <v>0</v>
      </c>
      <c r="Z13" s="7">
        <v>155</v>
      </c>
      <c r="AA13" s="7">
        <v>219</v>
      </c>
      <c r="AB13" s="7">
        <v>17</v>
      </c>
      <c r="AC13" s="7">
        <v>0</v>
      </c>
      <c r="AD13" s="7">
        <v>1</v>
      </c>
      <c r="AE13" s="7">
        <f t="shared" si="3"/>
        <v>1045</v>
      </c>
      <c r="AF13" s="7"/>
      <c r="AG13" s="17">
        <f t="shared" si="2"/>
        <v>36642</v>
      </c>
      <c r="AH13" s="8" t="s">
        <v>10</v>
      </c>
      <c r="AI13" s="40"/>
    </row>
    <row r="14" spans="2:35" x14ac:dyDescent="0.2">
      <c r="B14" s="6" t="s">
        <v>16</v>
      </c>
      <c r="C14" s="7">
        <v>5386</v>
      </c>
      <c r="D14" s="7">
        <v>5691</v>
      </c>
      <c r="E14" s="7">
        <v>2402</v>
      </c>
      <c r="F14" s="7">
        <v>14379</v>
      </c>
      <c r="G14" s="7">
        <v>463</v>
      </c>
      <c r="H14" s="7">
        <v>702</v>
      </c>
      <c r="I14" s="23">
        <v>6</v>
      </c>
      <c r="J14" s="7">
        <v>59</v>
      </c>
      <c r="K14" s="7">
        <v>0</v>
      </c>
      <c r="L14" s="7">
        <v>0</v>
      </c>
      <c r="M14" s="7"/>
      <c r="N14" s="7">
        <v>96</v>
      </c>
      <c r="O14" s="7">
        <v>1</v>
      </c>
      <c r="P14" s="92">
        <f t="shared" si="4"/>
        <v>29185</v>
      </c>
      <c r="Q14" s="7">
        <v>1071</v>
      </c>
      <c r="R14" s="7">
        <v>0</v>
      </c>
      <c r="S14" s="7">
        <v>5</v>
      </c>
      <c r="T14" s="7">
        <v>263</v>
      </c>
      <c r="U14" s="7"/>
      <c r="V14" s="7">
        <v>0</v>
      </c>
      <c r="W14" s="7">
        <v>0</v>
      </c>
      <c r="X14" s="7">
        <v>2</v>
      </c>
      <c r="Y14" s="7">
        <v>0</v>
      </c>
      <c r="Z14" s="7">
        <v>171</v>
      </c>
      <c r="AA14" s="7">
        <v>168</v>
      </c>
      <c r="AB14" s="7">
        <v>19</v>
      </c>
      <c r="AC14" s="7">
        <v>0</v>
      </c>
      <c r="AD14" s="7">
        <v>0</v>
      </c>
      <c r="AE14" s="7">
        <f t="shared" si="3"/>
        <v>1699</v>
      </c>
      <c r="AF14" s="7"/>
      <c r="AG14" s="17">
        <f t="shared" si="2"/>
        <v>30884</v>
      </c>
      <c r="AH14" s="8" t="s">
        <v>16</v>
      </c>
      <c r="AI14" s="40"/>
    </row>
    <row r="15" spans="2:35" x14ac:dyDescent="0.2">
      <c r="B15" s="6" t="s">
        <v>20</v>
      </c>
      <c r="C15" s="7">
        <v>10029</v>
      </c>
      <c r="D15" s="7">
        <v>15783</v>
      </c>
      <c r="E15" s="7">
        <v>2823</v>
      </c>
      <c r="F15" s="7">
        <v>27520</v>
      </c>
      <c r="G15" s="7">
        <v>372</v>
      </c>
      <c r="H15" s="7">
        <v>2697</v>
      </c>
      <c r="I15" s="23">
        <v>16</v>
      </c>
      <c r="J15" s="7">
        <v>570</v>
      </c>
      <c r="K15" s="7">
        <v>0</v>
      </c>
      <c r="L15" s="7">
        <v>43</v>
      </c>
      <c r="M15" s="7"/>
      <c r="N15" s="7">
        <v>676</v>
      </c>
      <c r="O15" s="7">
        <v>0</v>
      </c>
      <c r="P15" s="92">
        <f t="shared" si="4"/>
        <v>60529</v>
      </c>
      <c r="Q15" s="7">
        <v>97</v>
      </c>
      <c r="R15" s="7">
        <v>0</v>
      </c>
      <c r="S15" s="7">
        <v>2</v>
      </c>
      <c r="T15" s="7">
        <v>340</v>
      </c>
      <c r="U15" s="7"/>
      <c r="V15" s="7">
        <v>0</v>
      </c>
      <c r="W15" s="7">
        <v>0</v>
      </c>
      <c r="X15" s="7">
        <v>1</v>
      </c>
      <c r="Y15" s="7">
        <v>0</v>
      </c>
      <c r="Z15" s="7">
        <v>205</v>
      </c>
      <c r="AA15" s="7">
        <v>95</v>
      </c>
      <c r="AB15" s="7">
        <v>22</v>
      </c>
      <c r="AC15" s="7">
        <v>0</v>
      </c>
      <c r="AD15" s="7">
        <v>0</v>
      </c>
      <c r="AE15" s="7">
        <f t="shared" si="3"/>
        <v>762</v>
      </c>
      <c r="AF15" s="7"/>
      <c r="AG15" s="17">
        <f t="shared" si="2"/>
        <v>61291</v>
      </c>
      <c r="AH15" s="8" t="s">
        <v>20</v>
      </c>
      <c r="AI15" s="40"/>
    </row>
    <row r="16" spans="2:35" x14ac:dyDescent="0.2">
      <c r="B16" s="6" t="s">
        <v>12</v>
      </c>
      <c r="C16" s="7">
        <v>343</v>
      </c>
      <c r="D16" s="7">
        <v>155</v>
      </c>
      <c r="E16" s="7">
        <v>14</v>
      </c>
      <c r="F16" s="7">
        <v>83</v>
      </c>
      <c r="G16" s="7">
        <v>4</v>
      </c>
      <c r="H16" s="7">
        <v>12</v>
      </c>
      <c r="I16" s="23">
        <v>0</v>
      </c>
      <c r="J16" s="7">
        <v>0</v>
      </c>
      <c r="K16" s="7">
        <v>0</v>
      </c>
      <c r="L16" s="7">
        <v>0</v>
      </c>
      <c r="M16" s="7"/>
      <c r="N16" s="7">
        <v>0</v>
      </c>
      <c r="O16" s="7">
        <v>0</v>
      </c>
      <c r="P16" s="92">
        <f t="shared" si="4"/>
        <v>611</v>
      </c>
      <c r="Q16" s="7">
        <v>0</v>
      </c>
      <c r="R16" s="7">
        <v>0</v>
      </c>
      <c r="S16" s="7">
        <v>0</v>
      </c>
      <c r="T16" s="7">
        <v>4</v>
      </c>
      <c r="U16" s="7"/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f t="shared" si="3"/>
        <v>4</v>
      </c>
      <c r="AF16" s="7"/>
      <c r="AG16" s="17">
        <f t="shared" si="2"/>
        <v>615</v>
      </c>
      <c r="AH16" s="8" t="s">
        <v>12</v>
      </c>
      <c r="AI16" s="40"/>
    </row>
    <row r="17" spans="2:35" x14ac:dyDescent="0.2">
      <c r="B17" s="6" t="s">
        <v>15</v>
      </c>
      <c r="C17" s="7">
        <v>7444</v>
      </c>
      <c r="D17" s="7">
        <v>13768</v>
      </c>
      <c r="E17" s="7">
        <v>2625</v>
      </c>
      <c r="F17" s="7">
        <v>31708</v>
      </c>
      <c r="G17" s="7">
        <v>269</v>
      </c>
      <c r="H17" s="7">
        <v>2296</v>
      </c>
      <c r="I17" s="23">
        <v>27</v>
      </c>
      <c r="J17" s="7">
        <v>397</v>
      </c>
      <c r="K17" s="7">
        <v>0</v>
      </c>
      <c r="L17" s="7">
        <v>0</v>
      </c>
      <c r="M17" s="7"/>
      <c r="N17" s="7">
        <v>484</v>
      </c>
      <c r="O17" s="7">
        <v>6</v>
      </c>
      <c r="P17" s="92">
        <f t="shared" si="4"/>
        <v>59024</v>
      </c>
      <c r="Q17" s="7">
        <v>87</v>
      </c>
      <c r="R17" s="7">
        <v>0</v>
      </c>
      <c r="S17" s="7">
        <v>17</v>
      </c>
      <c r="T17" s="7">
        <v>292</v>
      </c>
      <c r="U17" s="7"/>
      <c r="V17" s="7">
        <v>0</v>
      </c>
      <c r="W17" s="7">
        <v>0</v>
      </c>
      <c r="X17" s="7">
        <v>2</v>
      </c>
      <c r="Y17" s="7">
        <v>0</v>
      </c>
      <c r="Z17" s="7">
        <v>413</v>
      </c>
      <c r="AA17" s="7">
        <v>173</v>
      </c>
      <c r="AB17" s="7">
        <v>52</v>
      </c>
      <c r="AC17" s="7">
        <v>0</v>
      </c>
      <c r="AD17" s="7">
        <v>0</v>
      </c>
      <c r="AE17" s="7">
        <f t="shared" si="3"/>
        <v>1036</v>
      </c>
      <c r="AF17" s="7"/>
      <c r="AG17" s="17">
        <f t="shared" si="2"/>
        <v>60060</v>
      </c>
      <c r="AH17" s="8" t="s">
        <v>15</v>
      </c>
      <c r="AI17" s="40"/>
    </row>
    <row r="18" spans="2:35" x14ac:dyDescent="0.2">
      <c r="B18" s="6" t="s">
        <v>19</v>
      </c>
      <c r="C18" s="7">
        <v>14660</v>
      </c>
      <c r="D18" s="7">
        <v>19949</v>
      </c>
      <c r="E18" s="7">
        <v>3442</v>
      </c>
      <c r="F18" s="7">
        <v>26353</v>
      </c>
      <c r="G18" s="7">
        <v>619</v>
      </c>
      <c r="H18" s="7">
        <v>1775</v>
      </c>
      <c r="I18" s="23">
        <v>27</v>
      </c>
      <c r="J18" s="7">
        <v>517</v>
      </c>
      <c r="K18" s="7">
        <v>0</v>
      </c>
      <c r="L18" s="7">
        <v>11</v>
      </c>
      <c r="M18" s="7"/>
      <c r="N18" s="7">
        <v>286</v>
      </c>
      <c r="O18" s="7">
        <v>11</v>
      </c>
      <c r="P18" s="92">
        <f t="shared" si="4"/>
        <v>67650</v>
      </c>
      <c r="Q18" s="7">
        <v>244</v>
      </c>
      <c r="R18" s="7">
        <v>0</v>
      </c>
      <c r="S18" s="7">
        <v>25</v>
      </c>
      <c r="T18" s="7">
        <v>482</v>
      </c>
      <c r="U18" s="7"/>
      <c r="V18" s="7">
        <v>0</v>
      </c>
      <c r="W18" s="7">
        <v>0</v>
      </c>
      <c r="X18" s="7">
        <v>1</v>
      </c>
      <c r="Y18" s="7">
        <v>0</v>
      </c>
      <c r="Z18" s="7">
        <v>111</v>
      </c>
      <c r="AA18" s="7">
        <v>96</v>
      </c>
      <c r="AB18" s="7">
        <v>9</v>
      </c>
      <c r="AC18" s="7">
        <v>0</v>
      </c>
      <c r="AD18" s="7">
        <v>0</v>
      </c>
      <c r="AE18" s="7">
        <f t="shared" si="3"/>
        <v>968</v>
      </c>
      <c r="AF18" s="7"/>
      <c r="AG18" s="17">
        <f t="shared" si="2"/>
        <v>68618</v>
      </c>
      <c r="AH18" s="8" t="s">
        <v>19</v>
      </c>
      <c r="AI18" s="40"/>
    </row>
    <row r="19" spans="2:35" x14ac:dyDescent="0.2">
      <c r="B19" s="6" t="s">
        <v>21</v>
      </c>
      <c r="C19" s="7">
        <v>3859</v>
      </c>
      <c r="D19" s="7">
        <v>7720</v>
      </c>
      <c r="E19" s="7">
        <v>1850</v>
      </c>
      <c r="F19" s="7">
        <v>16516</v>
      </c>
      <c r="G19" s="7">
        <v>140</v>
      </c>
      <c r="H19" s="7">
        <v>979</v>
      </c>
      <c r="I19" s="23">
        <v>26</v>
      </c>
      <c r="J19" s="7">
        <v>218</v>
      </c>
      <c r="K19" s="7">
        <v>0</v>
      </c>
      <c r="L19" s="7">
        <v>0</v>
      </c>
      <c r="M19" s="7"/>
      <c r="N19" s="7">
        <v>138</v>
      </c>
      <c r="O19" s="7">
        <v>1</v>
      </c>
      <c r="P19" s="92">
        <f t="shared" si="4"/>
        <v>31447</v>
      </c>
      <c r="Q19" s="7">
        <v>8</v>
      </c>
      <c r="R19" s="7">
        <v>0</v>
      </c>
      <c r="S19" s="7">
        <v>4</v>
      </c>
      <c r="T19" s="7">
        <v>280</v>
      </c>
      <c r="U19" s="7"/>
      <c r="V19" s="7">
        <v>2</v>
      </c>
      <c r="W19" s="7">
        <v>3</v>
      </c>
      <c r="X19" s="7">
        <v>3</v>
      </c>
      <c r="Y19" s="7">
        <v>0</v>
      </c>
      <c r="Z19" s="7">
        <v>133</v>
      </c>
      <c r="AA19" s="7">
        <v>143</v>
      </c>
      <c r="AB19" s="7">
        <v>38</v>
      </c>
      <c r="AC19" s="7">
        <v>0</v>
      </c>
      <c r="AD19" s="7">
        <v>0</v>
      </c>
      <c r="AE19" s="7">
        <f t="shared" si="3"/>
        <v>614</v>
      </c>
      <c r="AF19" s="7"/>
      <c r="AG19" s="17">
        <f t="shared" si="2"/>
        <v>32061</v>
      </c>
      <c r="AH19" s="8" t="s">
        <v>21</v>
      </c>
      <c r="AI19" s="40"/>
    </row>
    <row r="20" spans="2:35" x14ac:dyDescent="0.2">
      <c r="B20" s="6" t="s">
        <v>14</v>
      </c>
      <c r="C20" s="7">
        <v>11163</v>
      </c>
      <c r="D20" s="7">
        <v>14858</v>
      </c>
      <c r="E20" s="7">
        <v>2647</v>
      </c>
      <c r="F20" s="7">
        <v>26270</v>
      </c>
      <c r="G20" s="7">
        <v>600</v>
      </c>
      <c r="H20" s="7">
        <v>1525</v>
      </c>
      <c r="I20" s="23">
        <v>21</v>
      </c>
      <c r="J20" s="7">
        <v>550</v>
      </c>
      <c r="K20" s="7">
        <v>0</v>
      </c>
      <c r="L20" s="7">
        <v>48</v>
      </c>
      <c r="M20" s="7"/>
      <c r="N20" s="7">
        <v>813</v>
      </c>
      <c r="O20" s="7">
        <v>3</v>
      </c>
      <c r="P20" s="92">
        <f t="shared" si="4"/>
        <v>58498</v>
      </c>
      <c r="Q20" s="7">
        <v>138</v>
      </c>
      <c r="R20" s="7">
        <v>0</v>
      </c>
      <c r="S20" s="7">
        <v>25</v>
      </c>
      <c r="T20" s="7">
        <v>563</v>
      </c>
      <c r="U20" s="7"/>
      <c r="V20" s="7">
        <v>0</v>
      </c>
      <c r="W20" s="7">
        <v>5</v>
      </c>
      <c r="X20" s="7">
        <v>3</v>
      </c>
      <c r="Y20" s="7">
        <v>0</v>
      </c>
      <c r="Z20" s="7">
        <v>266</v>
      </c>
      <c r="AA20" s="7">
        <v>102</v>
      </c>
      <c r="AB20" s="7">
        <v>8</v>
      </c>
      <c r="AC20" s="7">
        <v>0</v>
      </c>
      <c r="AD20" s="7">
        <v>0</v>
      </c>
      <c r="AE20" s="7">
        <f t="shared" si="3"/>
        <v>1110</v>
      </c>
      <c r="AF20" s="7"/>
      <c r="AG20" s="17">
        <f t="shared" si="2"/>
        <v>59608</v>
      </c>
      <c r="AH20" s="8" t="s">
        <v>14</v>
      </c>
      <c r="AI20" s="40"/>
    </row>
    <row r="21" spans="2:35" x14ac:dyDescent="0.2">
      <c r="B21" s="6" t="s">
        <v>11</v>
      </c>
      <c r="C21" s="33">
        <v>4767</v>
      </c>
      <c r="D21" s="7">
        <v>7782</v>
      </c>
      <c r="E21" s="7">
        <v>1694</v>
      </c>
      <c r="F21" s="7">
        <v>13759</v>
      </c>
      <c r="G21" s="7">
        <v>356</v>
      </c>
      <c r="H21" s="7">
        <v>642</v>
      </c>
      <c r="I21" s="23">
        <v>30</v>
      </c>
      <c r="J21" s="7">
        <v>510</v>
      </c>
      <c r="K21" s="7">
        <v>0</v>
      </c>
      <c r="L21" s="7">
        <v>2</v>
      </c>
      <c r="M21" s="7"/>
      <c r="N21" s="7">
        <v>249</v>
      </c>
      <c r="O21" s="7">
        <v>10</v>
      </c>
      <c r="P21" s="92">
        <f t="shared" si="4"/>
        <v>29801</v>
      </c>
      <c r="Q21" s="7">
        <v>42</v>
      </c>
      <c r="R21" s="7">
        <v>0</v>
      </c>
      <c r="S21" s="7">
        <v>1</v>
      </c>
      <c r="T21" s="7">
        <v>424</v>
      </c>
      <c r="U21" s="7"/>
      <c r="V21" s="7">
        <v>0</v>
      </c>
      <c r="W21" s="7">
        <v>0</v>
      </c>
      <c r="X21" s="7">
        <v>8</v>
      </c>
      <c r="Y21" s="7">
        <v>0</v>
      </c>
      <c r="Z21" s="7">
        <v>147</v>
      </c>
      <c r="AA21" s="7">
        <v>126</v>
      </c>
      <c r="AB21" s="7">
        <v>27</v>
      </c>
      <c r="AC21" s="7">
        <v>0</v>
      </c>
      <c r="AD21" s="7">
        <v>0</v>
      </c>
      <c r="AE21" s="7">
        <f t="shared" si="3"/>
        <v>775</v>
      </c>
      <c r="AF21" s="7"/>
      <c r="AG21" s="17">
        <f t="shared" si="2"/>
        <v>30576</v>
      </c>
      <c r="AH21" s="8" t="s">
        <v>11</v>
      </c>
      <c r="AI21" s="40"/>
    </row>
    <row r="22" spans="2:35" x14ac:dyDescent="0.2">
      <c r="B22" s="6" t="s">
        <v>17</v>
      </c>
      <c r="C22" s="7">
        <v>1917</v>
      </c>
      <c r="D22" s="7">
        <v>3305</v>
      </c>
      <c r="E22" s="7">
        <v>1205</v>
      </c>
      <c r="F22" s="7">
        <v>10033</v>
      </c>
      <c r="G22" s="7">
        <v>107</v>
      </c>
      <c r="H22" s="7">
        <v>549</v>
      </c>
      <c r="I22" s="23">
        <v>20</v>
      </c>
      <c r="J22" s="7">
        <v>146</v>
      </c>
      <c r="K22" s="7">
        <v>0</v>
      </c>
      <c r="L22" s="7">
        <v>0</v>
      </c>
      <c r="M22" s="7"/>
      <c r="N22" s="7">
        <v>29</v>
      </c>
      <c r="O22" s="7">
        <v>15</v>
      </c>
      <c r="P22" s="92">
        <f t="shared" si="4"/>
        <v>17326</v>
      </c>
      <c r="Q22" s="7">
        <v>18</v>
      </c>
      <c r="R22" s="7">
        <v>0</v>
      </c>
      <c r="S22" s="7">
        <v>0</v>
      </c>
      <c r="T22" s="7">
        <v>141</v>
      </c>
      <c r="U22" s="7"/>
      <c r="V22" s="7">
        <v>0</v>
      </c>
      <c r="W22" s="7">
        <v>0</v>
      </c>
      <c r="X22" s="7">
        <v>9</v>
      </c>
      <c r="Y22" s="7">
        <v>0</v>
      </c>
      <c r="Z22" s="7">
        <v>180</v>
      </c>
      <c r="AA22" s="7">
        <v>106</v>
      </c>
      <c r="AB22" s="7">
        <v>24</v>
      </c>
      <c r="AC22" s="7">
        <v>0</v>
      </c>
      <c r="AD22" s="7">
        <v>0</v>
      </c>
      <c r="AE22" s="7">
        <f t="shared" si="3"/>
        <v>478</v>
      </c>
      <c r="AF22" s="7"/>
      <c r="AG22" s="17">
        <f t="shared" si="2"/>
        <v>17804</v>
      </c>
      <c r="AH22" s="8" t="s">
        <v>17</v>
      </c>
      <c r="AI22" s="40"/>
    </row>
    <row r="23" spans="2:35" x14ac:dyDescent="0.2">
      <c r="B23" s="6" t="s">
        <v>52</v>
      </c>
      <c r="C23" s="7">
        <v>88</v>
      </c>
      <c r="D23" s="7">
        <v>50</v>
      </c>
      <c r="E23" s="7">
        <v>212</v>
      </c>
      <c r="F23" s="7">
        <v>1625</v>
      </c>
      <c r="G23" s="7">
        <v>1</v>
      </c>
      <c r="H23" s="7">
        <v>36</v>
      </c>
      <c r="I23">
        <v>0</v>
      </c>
      <c r="J23" s="7">
        <v>0</v>
      </c>
      <c r="K23" s="7">
        <v>3</v>
      </c>
      <c r="L23" s="7">
        <v>0</v>
      </c>
      <c r="M23" s="7"/>
      <c r="N23" s="7">
        <v>0</v>
      </c>
      <c r="O23" s="7">
        <v>0</v>
      </c>
      <c r="P23" s="92">
        <f t="shared" si="4"/>
        <v>2015</v>
      </c>
      <c r="Q23" s="7">
        <v>0</v>
      </c>
      <c r="R23" s="7">
        <v>0</v>
      </c>
      <c r="S23" s="7">
        <v>1</v>
      </c>
      <c r="T23" s="7">
        <v>0</v>
      </c>
      <c r="U23" s="7"/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f t="shared" si="3"/>
        <v>1</v>
      </c>
      <c r="AF23" s="7"/>
      <c r="AG23" s="17">
        <f>SUM(P23+AE23)</f>
        <v>2016</v>
      </c>
      <c r="AH23" s="8" t="s">
        <v>52</v>
      </c>
      <c r="AI23" s="40"/>
    </row>
    <row r="24" spans="2:35" x14ac:dyDescent="0.2">
      <c r="B24" s="6" t="s">
        <v>49</v>
      </c>
      <c r="C24" s="7">
        <v>770</v>
      </c>
      <c r="D24" s="7">
        <v>219</v>
      </c>
      <c r="E24" s="7">
        <v>2025</v>
      </c>
      <c r="F24" s="7">
        <v>310</v>
      </c>
      <c r="G24" s="7">
        <v>7</v>
      </c>
      <c r="H24" s="7">
        <v>35</v>
      </c>
      <c r="I24" s="23">
        <v>0</v>
      </c>
      <c r="J24" s="7">
        <v>2</v>
      </c>
      <c r="K24" s="7">
        <v>0</v>
      </c>
      <c r="L24" s="7">
        <v>0</v>
      </c>
      <c r="M24" s="7"/>
      <c r="N24" s="7">
        <v>348</v>
      </c>
      <c r="O24" s="7">
        <v>0</v>
      </c>
      <c r="P24" s="92">
        <f t="shared" si="4"/>
        <v>3716</v>
      </c>
      <c r="Q24" s="7">
        <v>10</v>
      </c>
      <c r="R24" s="7">
        <v>0</v>
      </c>
      <c r="S24" s="7">
        <v>0</v>
      </c>
      <c r="T24" s="7">
        <v>1</v>
      </c>
      <c r="U24" s="7"/>
      <c r="V24" s="7">
        <v>0</v>
      </c>
      <c r="W24" s="7">
        <v>0</v>
      </c>
      <c r="X24" s="7">
        <v>0</v>
      </c>
      <c r="Y24" s="7">
        <v>0</v>
      </c>
      <c r="Z24" s="7">
        <v>18</v>
      </c>
      <c r="AA24" s="7">
        <v>39</v>
      </c>
      <c r="AB24" s="7">
        <v>3</v>
      </c>
      <c r="AC24" s="7">
        <v>0</v>
      </c>
      <c r="AD24" s="7">
        <v>0</v>
      </c>
      <c r="AE24" s="7">
        <f t="shared" si="3"/>
        <v>71</v>
      </c>
      <c r="AF24" s="7"/>
      <c r="AG24" s="17">
        <f>SUM(P24+AE24)</f>
        <v>3787</v>
      </c>
      <c r="AH24" s="8" t="s">
        <v>49</v>
      </c>
      <c r="AI24" s="40"/>
    </row>
    <row r="25" spans="2:35" s="15" customFormat="1" x14ac:dyDescent="0.2">
      <c r="B25" s="16" t="s">
        <v>51</v>
      </c>
      <c r="C25" s="17">
        <f>SUM(C26:C27)</f>
        <v>3858</v>
      </c>
      <c r="D25" s="17">
        <f t="shared" ref="D25:J25" si="5">SUM(D26:D27)</f>
        <v>7722</v>
      </c>
      <c r="E25" s="17">
        <f t="shared" si="5"/>
        <v>260</v>
      </c>
      <c r="F25" s="17">
        <f t="shared" si="5"/>
        <v>6832</v>
      </c>
      <c r="G25" s="17">
        <f t="shared" si="5"/>
        <v>54</v>
      </c>
      <c r="H25" s="17">
        <f t="shared" si="5"/>
        <v>253</v>
      </c>
      <c r="I25" s="17">
        <f t="shared" si="5"/>
        <v>334</v>
      </c>
      <c r="J25" s="17">
        <f t="shared" si="5"/>
        <v>10753</v>
      </c>
      <c r="K25" s="17">
        <f>SUM(L26:L27)</f>
        <v>0</v>
      </c>
      <c r="L25" s="17">
        <f>SUM(M26:M27)</f>
        <v>0</v>
      </c>
      <c r="M25" s="17"/>
      <c r="N25" s="17">
        <f t="shared" ref="N25:W25" si="6">SUM(N26:N27)</f>
        <v>7082</v>
      </c>
      <c r="O25" s="17">
        <f>SUM(O26:O27)</f>
        <v>2</v>
      </c>
      <c r="P25" s="17">
        <f t="shared" si="6"/>
        <v>37150</v>
      </c>
      <c r="Q25" s="17">
        <f t="shared" si="6"/>
        <v>500</v>
      </c>
      <c r="R25" s="17">
        <f t="shared" si="6"/>
        <v>0</v>
      </c>
      <c r="S25" s="17">
        <v>0</v>
      </c>
      <c r="T25" s="17">
        <f t="shared" si="6"/>
        <v>1609</v>
      </c>
      <c r="U25" s="17">
        <f t="shared" si="6"/>
        <v>0</v>
      </c>
      <c r="V25" s="17">
        <f t="shared" si="6"/>
        <v>0</v>
      </c>
      <c r="W25" s="17">
        <f t="shared" si="6"/>
        <v>2</v>
      </c>
      <c r="X25" s="17">
        <f>SUM(X26:X27)</f>
        <v>2</v>
      </c>
      <c r="Y25" s="17">
        <f>SUM(Y26:Y27)</f>
        <v>0</v>
      </c>
      <c r="Z25" s="17">
        <f t="shared" ref="Z25:AE25" si="7">SUM(Z26:Z27)</f>
        <v>126</v>
      </c>
      <c r="AA25" s="17">
        <f t="shared" si="7"/>
        <v>0</v>
      </c>
      <c r="AB25" s="17">
        <f t="shared" si="7"/>
        <v>23</v>
      </c>
      <c r="AC25" s="17">
        <f t="shared" si="7"/>
        <v>0</v>
      </c>
      <c r="AD25" s="17">
        <f t="shared" si="7"/>
        <v>0</v>
      </c>
      <c r="AE25" s="17">
        <f t="shared" si="7"/>
        <v>2277</v>
      </c>
      <c r="AF25" s="17"/>
      <c r="AG25" s="17">
        <f>SUM(AG26:AG27)</f>
        <v>39427</v>
      </c>
      <c r="AH25" s="18" t="s">
        <v>51</v>
      </c>
      <c r="AI25" s="39"/>
    </row>
    <row r="26" spans="2:35" x14ac:dyDescent="0.2">
      <c r="B26" s="6" t="s">
        <v>24</v>
      </c>
      <c r="C26" s="7">
        <v>1181</v>
      </c>
      <c r="D26" s="7">
        <v>1627</v>
      </c>
      <c r="E26" s="7">
        <v>228</v>
      </c>
      <c r="F26" s="7">
        <v>6563</v>
      </c>
      <c r="G26" s="7">
        <v>46</v>
      </c>
      <c r="H26" s="7">
        <v>237</v>
      </c>
      <c r="I26" s="7">
        <v>36</v>
      </c>
      <c r="J26" s="7">
        <v>486</v>
      </c>
      <c r="K26" s="7"/>
      <c r="L26" s="7">
        <v>0</v>
      </c>
      <c r="M26" s="7"/>
      <c r="N26" s="7">
        <v>96</v>
      </c>
      <c r="O26" s="7">
        <v>2</v>
      </c>
      <c r="P26" s="7">
        <f>SUM(C26:O26)</f>
        <v>10502</v>
      </c>
      <c r="Q26" s="7">
        <v>13</v>
      </c>
      <c r="R26" s="7">
        <v>0</v>
      </c>
      <c r="S26" s="7">
        <v>15</v>
      </c>
      <c r="T26" s="7">
        <v>93</v>
      </c>
      <c r="U26" s="7"/>
      <c r="V26" s="7"/>
      <c r="W26" s="7">
        <v>2</v>
      </c>
      <c r="X26" s="7">
        <v>2</v>
      </c>
      <c r="Y26" s="7">
        <v>0</v>
      </c>
      <c r="Z26" s="7">
        <v>19</v>
      </c>
      <c r="AA26" s="7"/>
      <c r="AB26" s="7">
        <v>6</v>
      </c>
      <c r="AC26" s="7">
        <v>0</v>
      </c>
      <c r="AD26" s="7">
        <v>0</v>
      </c>
      <c r="AE26" s="7">
        <f>SUM(Q26:AD26)</f>
        <v>150</v>
      </c>
      <c r="AF26" s="7">
        <f>SUM(Q26:AD26)</f>
        <v>150</v>
      </c>
      <c r="AG26" s="7">
        <f>SUM(AE26+P26)</f>
        <v>10652</v>
      </c>
      <c r="AH26" s="8" t="s">
        <v>24</v>
      </c>
    </row>
    <row r="27" spans="2:35" x14ac:dyDescent="0.2">
      <c r="B27" s="9" t="s">
        <v>25</v>
      </c>
      <c r="C27" s="14">
        <v>2677</v>
      </c>
      <c r="D27" s="14">
        <v>6095</v>
      </c>
      <c r="E27" s="14">
        <v>32</v>
      </c>
      <c r="F27" s="14">
        <v>269</v>
      </c>
      <c r="G27" s="7">
        <v>8</v>
      </c>
      <c r="H27" s="14">
        <v>16</v>
      </c>
      <c r="I27" s="14">
        <v>298</v>
      </c>
      <c r="J27" s="14">
        <v>10267</v>
      </c>
      <c r="K27" s="14"/>
      <c r="L27" s="14">
        <v>0</v>
      </c>
      <c r="M27" s="14"/>
      <c r="N27" s="14">
        <v>6986</v>
      </c>
      <c r="O27" s="14">
        <v>0</v>
      </c>
      <c r="P27" s="14">
        <f>SUM(C27:O27)</f>
        <v>26648</v>
      </c>
      <c r="Q27" s="14">
        <v>487</v>
      </c>
      <c r="R27" s="14">
        <v>0</v>
      </c>
      <c r="S27" s="14">
        <v>0</v>
      </c>
      <c r="T27" s="14">
        <v>1516</v>
      </c>
      <c r="U27" s="14"/>
      <c r="V27" s="14"/>
      <c r="W27" s="14">
        <v>0</v>
      </c>
      <c r="X27" s="14">
        <v>0</v>
      </c>
      <c r="Y27" s="14">
        <v>0</v>
      </c>
      <c r="Z27" s="14">
        <v>107</v>
      </c>
      <c r="AA27" s="14"/>
      <c r="AB27" s="14">
        <v>17</v>
      </c>
      <c r="AC27" s="14">
        <v>0</v>
      </c>
      <c r="AD27" s="14">
        <v>0</v>
      </c>
      <c r="AE27" s="14">
        <f>SUM(Q27:AD27)</f>
        <v>2127</v>
      </c>
      <c r="AF27" s="14">
        <f>SUM(Q27:AD27)</f>
        <v>2127</v>
      </c>
      <c r="AG27" s="14">
        <f>SUM(AE27+P27)</f>
        <v>28775</v>
      </c>
      <c r="AH27" s="10" t="s">
        <v>25</v>
      </c>
      <c r="AI27" s="40"/>
    </row>
    <row r="28" spans="2:35" ht="13.5" thickBot="1" x14ac:dyDescent="0.25">
      <c r="B28" s="94" t="s">
        <v>4</v>
      </c>
      <c r="C28" s="93">
        <f t="shared" ref="C28:M28" si="8">SUM(C4,C25)</f>
        <v>120105</v>
      </c>
      <c r="D28" s="93">
        <f t="shared" si="8"/>
        <v>177905</v>
      </c>
      <c r="E28" s="93">
        <f t="shared" si="8"/>
        <v>39771</v>
      </c>
      <c r="F28" s="93">
        <f t="shared" si="8"/>
        <v>316348</v>
      </c>
      <c r="G28" s="93">
        <f t="shared" si="8"/>
        <v>5519</v>
      </c>
      <c r="H28" s="93">
        <f t="shared" si="8"/>
        <v>22074</v>
      </c>
      <c r="I28" s="93">
        <f t="shared" si="8"/>
        <v>739</v>
      </c>
      <c r="J28" s="93">
        <f t="shared" si="8"/>
        <v>17522</v>
      </c>
      <c r="K28" s="93">
        <f t="shared" si="8"/>
        <v>8</v>
      </c>
      <c r="L28" s="93">
        <f t="shared" si="8"/>
        <v>121</v>
      </c>
      <c r="M28" s="93">
        <f t="shared" si="8"/>
        <v>31804</v>
      </c>
      <c r="N28" s="93">
        <f>SUM(N25,N4)</f>
        <v>13275</v>
      </c>
      <c r="O28" s="93">
        <f>SUM(O25,O4)</f>
        <v>83</v>
      </c>
      <c r="P28" s="93">
        <f t="shared" ref="P28:AB28" si="9">SUM(P4,P25)</f>
        <v>745274</v>
      </c>
      <c r="Q28" s="93">
        <f t="shared" si="9"/>
        <v>5318</v>
      </c>
      <c r="R28" s="93">
        <f t="shared" si="9"/>
        <v>0</v>
      </c>
      <c r="S28" s="93">
        <f t="shared" si="9"/>
        <v>439</v>
      </c>
      <c r="T28" s="93">
        <f t="shared" si="9"/>
        <v>7338</v>
      </c>
      <c r="U28" s="93">
        <f t="shared" si="9"/>
        <v>11172</v>
      </c>
      <c r="V28" s="93">
        <f t="shared" si="9"/>
        <v>5</v>
      </c>
      <c r="W28" s="93">
        <f t="shared" si="9"/>
        <v>69</v>
      </c>
      <c r="X28" s="93">
        <f t="shared" si="9"/>
        <v>84</v>
      </c>
      <c r="Y28" s="93">
        <f t="shared" si="9"/>
        <v>1</v>
      </c>
      <c r="Z28" s="93">
        <f t="shared" si="9"/>
        <v>3793</v>
      </c>
      <c r="AA28" s="93">
        <f t="shared" si="9"/>
        <v>1955</v>
      </c>
      <c r="AB28" s="93">
        <f t="shared" si="9"/>
        <v>484</v>
      </c>
      <c r="AC28" s="93">
        <f>SUM(AC4,AC24)</f>
        <v>0</v>
      </c>
      <c r="AD28" s="93">
        <f>SUM(AD4,AD24)</f>
        <v>1</v>
      </c>
      <c r="AE28" s="93">
        <f>SUM(AE25+AE4)</f>
        <v>30674</v>
      </c>
      <c r="AF28" s="93"/>
      <c r="AG28" s="100">
        <f>AE28+P28</f>
        <v>775948</v>
      </c>
      <c r="AH28" s="95" t="s">
        <v>4</v>
      </c>
      <c r="AI28" s="41"/>
    </row>
    <row r="29" spans="2:35" ht="13.5" thickTop="1" x14ac:dyDescent="0.2"/>
    <row r="30" spans="2:35" x14ac:dyDescent="0.2">
      <c r="B30" t="s">
        <v>70</v>
      </c>
    </row>
    <row r="32" spans="2:35" x14ac:dyDescent="0.2">
      <c r="AF32" s="40"/>
    </row>
    <row r="35" spans="33:33" x14ac:dyDescent="0.2">
      <c r="AG35" s="102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1 Loans&amp;C&amp;P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view="pageBreakPreview" zoomScale="60" zoomScaleNormal="100" workbookViewId="0">
      <pane xSplit="1" ySplit="3" topLeftCell="Q4" activePane="bottomRight" state="frozen"/>
      <selection pane="topRight" activeCell="B1" sqref="B1"/>
      <selection pane="bottomLeft" activeCell="A4" sqref="A4"/>
      <selection pane="bottomRight" activeCell="A7" sqref="A7:XFD7"/>
    </sheetView>
  </sheetViews>
  <sheetFormatPr defaultRowHeight="12.75" x14ac:dyDescent="0.2"/>
  <cols>
    <col min="1" max="1" width="29.140625" customWidth="1"/>
    <col min="2" max="2" width="8.85546875" customWidth="1"/>
    <col min="3" max="3" width="8.5703125" customWidth="1"/>
    <col min="4" max="4" width="9" customWidth="1"/>
    <col min="5" max="6" width="8.5703125" customWidth="1"/>
    <col min="7" max="7" width="9" customWidth="1"/>
    <col min="8" max="9" width="8.5703125" customWidth="1"/>
    <col min="10" max="10" width="8.7109375" customWidth="1"/>
    <col min="11" max="11" width="8.5703125" customWidth="1"/>
    <col min="12" max="12" width="9.5703125" customWidth="1"/>
    <col min="13" max="13" width="11.28515625" customWidth="1"/>
    <col min="16" max="16" width="9.28515625" customWidth="1"/>
    <col min="17" max="19" width="9.28515625" bestFit="1" customWidth="1"/>
    <col min="20" max="20" width="9.28515625" customWidth="1"/>
    <col min="21" max="21" width="10" customWidth="1"/>
    <col min="22" max="23" width="9.5703125" customWidth="1"/>
    <col min="24" max="24" width="9.7109375" customWidth="1"/>
    <col min="25" max="26" width="10" customWidth="1"/>
    <col min="27" max="27" width="9.28515625" customWidth="1"/>
    <col min="28" max="28" width="9.5703125" customWidth="1"/>
    <col min="29" max="29" width="10.42578125" customWidth="1"/>
    <col min="30" max="30" width="10" customWidth="1"/>
    <col min="31" max="31" width="10.5703125" customWidth="1"/>
    <col min="32" max="32" width="20.28515625" customWidth="1"/>
  </cols>
  <sheetData>
    <row r="1" spans="1:32" x14ac:dyDescent="0.2">
      <c r="A1" t="s">
        <v>26</v>
      </c>
    </row>
    <row r="2" spans="1:32" ht="18.75" thickBot="1" x14ac:dyDescent="0.3">
      <c r="A2" s="1" t="s">
        <v>93</v>
      </c>
    </row>
    <row r="3" spans="1:32" ht="13.5" thickTop="1" x14ac:dyDescent="0.2">
      <c r="A3" s="2" t="s">
        <v>56</v>
      </c>
      <c r="B3" s="3" t="s">
        <v>5</v>
      </c>
      <c r="C3" s="3" t="s">
        <v>0</v>
      </c>
      <c r="D3" s="3" t="s">
        <v>1</v>
      </c>
      <c r="E3" s="3" t="s">
        <v>2</v>
      </c>
      <c r="F3" s="3" t="s">
        <v>27</v>
      </c>
      <c r="G3" s="3" t="s">
        <v>28</v>
      </c>
      <c r="H3" s="3" t="s">
        <v>39</v>
      </c>
      <c r="I3" s="3" t="s">
        <v>40</v>
      </c>
      <c r="J3" s="3" t="s">
        <v>41</v>
      </c>
      <c r="K3" s="3" t="s">
        <v>42</v>
      </c>
      <c r="L3" s="4" t="s">
        <v>43</v>
      </c>
      <c r="M3" s="4" t="s">
        <v>57</v>
      </c>
      <c r="N3" s="4" t="s">
        <v>58</v>
      </c>
      <c r="O3" s="4" t="s">
        <v>59</v>
      </c>
      <c r="P3" s="4" t="s">
        <v>7</v>
      </c>
      <c r="Q3" s="4" t="s">
        <v>45</v>
      </c>
      <c r="R3" s="4" t="s">
        <v>46</v>
      </c>
      <c r="S3" s="4" t="s">
        <v>30</v>
      </c>
      <c r="T3" s="4" t="s">
        <v>31</v>
      </c>
      <c r="U3" s="4" t="s">
        <v>32</v>
      </c>
      <c r="V3" s="4" t="s">
        <v>33</v>
      </c>
      <c r="W3" s="4" t="s">
        <v>34</v>
      </c>
      <c r="X3" s="4" t="s">
        <v>35</v>
      </c>
      <c r="Y3" s="4" t="s">
        <v>36</v>
      </c>
      <c r="Z3" s="4" t="s">
        <v>37</v>
      </c>
      <c r="AA3" s="4" t="s">
        <v>38</v>
      </c>
      <c r="AB3" s="4" t="s">
        <v>3</v>
      </c>
      <c r="AC3" s="4" t="s">
        <v>44</v>
      </c>
      <c r="AD3" s="4" t="s">
        <v>8</v>
      </c>
      <c r="AE3" s="4" t="s">
        <v>6</v>
      </c>
      <c r="AF3" s="5" t="s">
        <v>56</v>
      </c>
    </row>
    <row r="4" spans="1:32" x14ac:dyDescent="0.2">
      <c r="A4" s="6" t="s">
        <v>48</v>
      </c>
      <c r="B4" s="7">
        <v>21</v>
      </c>
      <c r="C4" s="7">
        <v>2505</v>
      </c>
      <c r="D4" s="7">
        <v>0</v>
      </c>
      <c r="E4" s="7"/>
      <c r="F4" s="7">
        <v>0</v>
      </c>
      <c r="G4" s="7">
        <v>0</v>
      </c>
      <c r="H4" s="7">
        <v>0</v>
      </c>
      <c r="I4" s="7">
        <v>3</v>
      </c>
      <c r="J4" s="7">
        <v>0</v>
      </c>
      <c r="K4" s="7">
        <v>0</v>
      </c>
      <c r="L4" s="7">
        <v>0</v>
      </c>
      <c r="M4" s="7">
        <f>SUM(B4:L4)</f>
        <v>2529</v>
      </c>
      <c r="N4" s="7">
        <v>0</v>
      </c>
      <c r="O4" s="7">
        <v>0</v>
      </c>
      <c r="P4" s="7">
        <f>SUM(M4:O4)</f>
        <v>2529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f>SUM(Q4:AC4)</f>
        <v>0</v>
      </c>
      <c r="AE4" s="7">
        <f>SUM(P4,AD4)</f>
        <v>2529</v>
      </c>
      <c r="AF4" s="8" t="s">
        <v>48</v>
      </c>
    </row>
    <row r="5" spans="1:32" x14ac:dyDescent="0.2">
      <c r="A5" s="6" t="s">
        <v>22</v>
      </c>
      <c r="B5" s="7">
        <v>5455</v>
      </c>
      <c r="C5" s="7">
        <v>3974</v>
      </c>
      <c r="D5" s="7">
        <v>2062</v>
      </c>
      <c r="E5" s="7">
        <v>6546</v>
      </c>
      <c r="F5" s="7">
        <v>436</v>
      </c>
      <c r="G5" s="7">
        <v>1316</v>
      </c>
      <c r="H5" s="7">
        <v>32</v>
      </c>
      <c r="I5" s="7">
        <v>313</v>
      </c>
      <c r="J5" s="7">
        <v>0</v>
      </c>
      <c r="K5" s="7">
        <v>0</v>
      </c>
      <c r="L5" s="7">
        <v>0</v>
      </c>
      <c r="M5" s="7">
        <f t="shared" ref="M5:M24" si="0">SUM(B5:L5)</f>
        <v>20134</v>
      </c>
      <c r="N5" s="7">
        <v>474</v>
      </c>
      <c r="O5" s="7">
        <v>75</v>
      </c>
      <c r="P5" s="7">
        <f>SUM(M5:O5)</f>
        <v>20683</v>
      </c>
      <c r="Q5" s="7">
        <v>189</v>
      </c>
      <c r="R5" s="7">
        <v>1</v>
      </c>
      <c r="S5" s="7">
        <v>269</v>
      </c>
      <c r="T5" s="7">
        <v>26</v>
      </c>
      <c r="U5" s="7">
        <v>13</v>
      </c>
      <c r="V5" s="7">
        <v>37</v>
      </c>
      <c r="W5" s="7">
        <v>49</v>
      </c>
      <c r="X5" s="7">
        <v>3</v>
      </c>
      <c r="Y5" s="7">
        <v>537</v>
      </c>
      <c r="Z5" s="7">
        <v>514</v>
      </c>
      <c r="AA5" s="7">
        <v>28</v>
      </c>
      <c r="AB5" s="7">
        <v>0</v>
      </c>
      <c r="AC5" s="7">
        <v>43</v>
      </c>
      <c r="AD5" s="7">
        <f t="shared" ref="AD5:AD25" si="1">SUM(Q5:AC5)</f>
        <v>1709</v>
      </c>
      <c r="AE5" s="7">
        <f>SUM(P5,AD5)</f>
        <v>22392</v>
      </c>
      <c r="AF5" s="8" t="s">
        <v>22</v>
      </c>
    </row>
    <row r="6" spans="1:32" x14ac:dyDescent="0.2">
      <c r="A6" s="6" t="s">
        <v>18</v>
      </c>
      <c r="B6" s="7">
        <v>4622</v>
      </c>
      <c r="C6" s="7">
        <v>5003</v>
      </c>
      <c r="D6" s="7">
        <v>1253</v>
      </c>
      <c r="E6" s="7">
        <v>7497</v>
      </c>
      <c r="F6" s="7">
        <v>184</v>
      </c>
      <c r="G6" s="7">
        <v>1201</v>
      </c>
      <c r="H6" s="7">
        <v>59</v>
      </c>
      <c r="I6" s="7">
        <v>2275</v>
      </c>
      <c r="J6" s="7">
        <v>0</v>
      </c>
      <c r="K6" s="7">
        <v>2</v>
      </c>
      <c r="L6" s="7">
        <v>1</v>
      </c>
      <c r="M6" s="7">
        <f t="shared" si="0"/>
        <v>22097</v>
      </c>
      <c r="N6" s="7">
        <v>316</v>
      </c>
      <c r="O6" s="7">
        <v>43</v>
      </c>
      <c r="P6" s="7">
        <f t="shared" ref="P6:P24" si="2">SUM(M6:O6)</f>
        <v>22456</v>
      </c>
      <c r="Q6" s="7">
        <v>226</v>
      </c>
      <c r="R6" s="7">
        <v>0</v>
      </c>
      <c r="S6" s="7">
        <v>803</v>
      </c>
      <c r="T6" s="7">
        <v>27</v>
      </c>
      <c r="U6" s="7">
        <v>24</v>
      </c>
      <c r="V6" s="7">
        <v>8</v>
      </c>
      <c r="W6" s="7">
        <v>15</v>
      </c>
      <c r="X6" s="7">
        <v>0</v>
      </c>
      <c r="Y6" s="7">
        <v>411</v>
      </c>
      <c r="Z6" s="7">
        <v>444</v>
      </c>
      <c r="AA6" s="7">
        <v>34</v>
      </c>
      <c r="AB6" s="7">
        <v>0</v>
      </c>
      <c r="AC6" s="7">
        <v>0</v>
      </c>
      <c r="AD6" s="7">
        <f t="shared" si="1"/>
        <v>1992</v>
      </c>
      <c r="AE6" s="7">
        <f>SUM(P6,AD6)</f>
        <v>24448</v>
      </c>
      <c r="AF6" s="8" t="s">
        <v>18</v>
      </c>
    </row>
    <row r="7" spans="1:32" x14ac:dyDescent="0.2">
      <c r="A7" s="6" t="s">
        <v>9</v>
      </c>
      <c r="B7" s="7">
        <v>25993</v>
      </c>
      <c r="C7" s="7">
        <v>18475</v>
      </c>
      <c r="D7" s="7">
        <v>6125</v>
      </c>
      <c r="E7" s="7">
        <v>19155</v>
      </c>
      <c r="F7" s="7">
        <v>1026</v>
      </c>
      <c r="G7" s="7">
        <v>3320</v>
      </c>
      <c r="H7" s="7">
        <v>196</v>
      </c>
      <c r="I7" s="7">
        <v>1323</v>
      </c>
      <c r="J7" s="7">
        <v>1</v>
      </c>
      <c r="K7" s="7">
        <v>13</v>
      </c>
      <c r="L7" s="7">
        <v>0</v>
      </c>
      <c r="M7" s="7">
        <f t="shared" si="0"/>
        <v>75627</v>
      </c>
      <c r="N7" s="7">
        <v>2100</v>
      </c>
      <c r="O7" s="7">
        <v>73</v>
      </c>
      <c r="P7" s="7">
        <f t="shared" si="2"/>
        <v>77800</v>
      </c>
      <c r="Q7" s="7">
        <v>2499</v>
      </c>
      <c r="R7" s="7">
        <v>2</v>
      </c>
      <c r="S7" s="7">
        <v>871</v>
      </c>
      <c r="T7" s="7">
        <v>201</v>
      </c>
      <c r="U7" s="7">
        <v>62</v>
      </c>
      <c r="V7" s="7">
        <v>54</v>
      </c>
      <c r="W7" s="7">
        <v>24</v>
      </c>
      <c r="X7" s="7">
        <v>1</v>
      </c>
      <c r="Y7" s="7">
        <v>2499</v>
      </c>
      <c r="Z7" s="7">
        <v>889</v>
      </c>
      <c r="AA7" s="7">
        <v>152</v>
      </c>
      <c r="AB7" s="7">
        <v>0</v>
      </c>
      <c r="AC7" s="7">
        <v>57</v>
      </c>
      <c r="AD7" s="7">
        <f t="shared" si="1"/>
        <v>7311</v>
      </c>
      <c r="AE7" s="7">
        <f>SUM(P7,AD7)</f>
        <v>85111</v>
      </c>
      <c r="AF7" s="8" t="s">
        <v>9</v>
      </c>
    </row>
    <row r="8" spans="1:32" x14ac:dyDescent="0.2">
      <c r="A8" s="6" t="s">
        <v>13</v>
      </c>
      <c r="B8" s="7">
        <v>10095</v>
      </c>
      <c r="C8" s="7">
        <v>8853</v>
      </c>
      <c r="D8" s="7">
        <v>2812</v>
      </c>
      <c r="E8" s="7">
        <v>9738</v>
      </c>
      <c r="F8" s="7">
        <v>360</v>
      </c>
      <c r="G8" s="7">
        <v>1502</v>
      </c>
      <c r="H8" s="7">
        <v>49</v>
      </c>
      <c r="I8" s="7">
        <v>429</v>
      </c>
      <c r="J8" s="7">
        <v>0</v>
      </c>
      <c r="K8" s="7">
        <v>2</v>
      </c>
      <c r="L8" s="7">
        <v>0</v>
      </c>
      <c r="M8" s="7">
        <f t="shared" si="0"/>
        <v>33840</v>
      </c>
      <c r="N8" s="7">
        <v>1100</v>
      </c>
      <c r="O8" s="7">
        <v>55</v>
      </c>
      <c r="P8" s="7">
        <f t="shared" si="2"/>
        <v>34995</v>
      </c>
      <c r="Q8" s="7">
        <v>472</v>
      </c>
      <c r="R8" s="7">
        <v>3</v>
      </c>
      <c r="S8" s="7">
        <v>484</v>
      </c>
      <c r="T8" s="7">
        <v>66</v>
      </c>
      <c r="U8" s="7">
        <v>59</v>
      </c>
      <c r="V8" s="7">
        <v>63</v>
      </c>
      <c r="W8" s="7">
        <v>26</v>
      </c>
      <c r="X8" s="7">
        <v>6</v>
      </c>
      <c r="Y8" s="7">
        <v>1131</v>
      </c>
      <c r="Z8" s="7">
        <v>522</v>
      </c>
      <c r="AA8" s="7">
        <v>62</v>
      </c>
      <c r="AB8" s="7">
        <v>2</v>
      </c>
      <c r="AC8" s="7">
        <v>8</v>
      </c>
      <c r="AD8" s="7">
        <f t="shared" si="1"/>
        <v>2904</v>
      </c>
      <c r="AE8" s="7">
        <f t="shared" ref="AE8:AE20" si="3">SUM(P8,AD8)</f>
        <v>37899</v>
      </c>
      <c r="AF8" s="8" t="s">
        <v>13</v>
      </c>
    </row>
    <row r="9" spans="1:32" x14ac:dyDescent="0.2">
      <c r="A9" s="48" t="s">
        <v>83</v>
      </c>
      <c r="B9" s="33">
        <v>5686</v>
      </c>
      <c r="C9" s="7">
        <v>3958</v>
      </c>
      <c r="D9" s="7">
        <v>1717</v>
      </c>
      <c r="E9" s="7">
        <v>6093</v>
      </c>
      <c r="F9" s="7">
        <v>314</v>
      </c>
      <c r="G9" s="7">
        <v>1079</v>
      </c>
      <c r="H9" s="7">
        <v>40</v>
      </c>
      <c r="I9" s="7">
        <v>248</v>
      </c>
      <c r="J9" s="7">
        <v>0</v>
      </c>
      <c r="K9" s="7">
        <v>0</v>
      </c>
      <c r="L9" s="7">
        <v>0</v>
      </c>
      <c r="M9" s="7">
        <f t="shared" si="0"/>
        <v>19135</v>
      </c>
      <c r="N9" s="7">
        <v>487</v>
      </c>
      <c r="O9" s="7">
        <v>80</v>
      </c>
      <c r="P9" s="7">
        <f t="shared" si="2"/>
        <v>19702</v>
      </c>
      <c r="Q9" s="7">
        <v>100</v>
      </c>
      <c r="R9" s="7">
        <v>0</v>
      </c>
      <c r="S9" s="7">
        <v>193</v>
      </c>
      <c r="T9" s="7">
        <v>7</v>
      </c>
      <c r="U9" s="7">
        <v>10</v>
      </c>
      <c r="V9" s="7">
        <v>8</v>
      </c>
      <c r="W9" s="7">
        <v>9</v>
      </c>
      <c r="X9" s="7">
        <v>0</v>
      </c>
      <c r="Y9" s="7">
        <v>438</v>
      </c>
      <c r="Z9" s="7">
        <v>345</v>
      </c>
      <c r="AA9" s="7">
        <v>50</v>
      </c>
      <c r="AB9" s="7">
        <v>1</v>
      </c>
      <c r="AC9" s="7">
        <v>13</v>
      </c>
      <c r="AD9" s="7">
        <f t="shared" si="1"/>
        <v>1174</v>
      </c>
      <c r="AE9" s="7">
        <f t="shared" si="3"/>
        <v>20876</v>
      </c>
      <c r="AF9" s="8" t="s">
        <v>55</v>
      </c>
    </row>
    <row r="10" spans="1:32" x14ac:dyDescent="0.2">
      <c r="A10" s="6" t="s">
        <v>55</v>
      </c>
      <c r="B10" s="7">
        <v>32</v>
      </c>
      <c r="C10" s="7">
        <v>2250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2282</v>
      </c>
      <c r="N10" s="7">
        <v>0</v>
      </c>
      <c r="O10" s="7">
        <v>0</v>
      </c>
      <c r="P10" s="7">
        <f t="shared" si="2"/>
        <v>2282</v>
      </c>
      <c r="Q10" s="7">
        <v>0</v>
      </c>
      <c r="R10" s="7">
        <v>0</v>
      </c>
      <c r="S10" s="7">
        <v>1309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f t="shared" si="1"/>
        <v>1309</v>
      </c>
      <c r="AE10" s="7">
        <f t="shared" si="3"/>
        <v>3591</v>
      </c>
      <c r="AF10" s="8" t="s">
        <v>60</v>
      </c>
    </row>
    <row r="11" spans="1:32" x14ac:dyDescent="0.2">
      <c r="A11" s="6" t="s">
        <v>60</v>
      </c>
      <c r="B11" s="7">
        <v>15</v>
      </c>
      <c r="C11" s="7">
        <v>17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f t="shared" si="0"/>
        <v>32</v>
      </c>
      <c r="N11" s="7">
        <v>0</v>
      </c>
      <c r="O11" s="7">
        <v>0</v>
      </c>
      <c r="P11" s="7">
        <f t="shared" si="2"/>
        <v>32</v>
      </c>
      <c r="Q11" s="7">
        <v>12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7">
        <v>15</v>
      </c>
      <c r="Z11" s="7">
        <v>11</v>
      </c>
      <c r="AA11" s="7">
        <v>0</v>
      </c>
      <c r="AB11" s="7">
        <v>0</v>
      </c>
      <c r="AC11" s="7">
        <v>0</v>
      </c>
      <c r="AD11" s="7">
        <f t="shared" si="1"/>
        <v>39</v>
      </c>
      <c r="AE11" s="7">
        <f t="shared" si="3"/>
        <v>71</v>
      </c>
      <c r="AF11" s="8" t="s">
        <v>10</v>
      </c>
    </row>
    <row r="12" spans="1:32" x14ac:dyDescent="0.2">
      <c r="A12" s="6" t="s">
        <v>10</v>
      </c>
      <c r="B12" s="7">
        <v>6204</v>
      </c>
      <c r="C12" s="7">
        <v>6203</v>
      </c>
      <c r="D12" s="7">
        <v>2379</v>
      </c>
      <c r="E12" s="7">
        <v>7889</v>
      </c>
      <c r="F12" s="7">
        <v>435</v>
      </c>
      <c r="G12" s="7">
        <v>1148</v>
      </c>
      <c r="H12" s="7">
        <v>43</v>
      </c>
      <c r="I12" s="7">
        <v>431</v>
      </c>
      <c r="J12" s="7">
        <v>1</v>
      </c>
      <c r="K12" s="7">
        <v>2</v>
      </c>
      <c r="L12" s="7">
        <v>0</v>
      </c>
      <c r="M12" s="7">
        <f t="shared" si="0"/>
        <v>24735</v>
      </c>
      <c r="N12" s="7">
        <v>936</v>
      </c>
      <c r="O12" s="7">
        <v>74</v>
      </c>
      <c r="P12" s="7">
        <f t="shared" si="2"/>
        <v>25745</v>
      </c>
      <c r="Q12" s="7">
        <v>247</v>
      </c>
      <c r="R12" s="7">
        <v>4</v>
      </c>
      <c r="S12" s="7">
        <v>413</v>
      </c>
      <c r="T12" s="7">
        <v>48</v>
      </c>
      <c r="U12" s="7">
        <v>17</v>
      </c>
      <c r="V12" s="7">
        <v>3</v>
      </c>
      <c r="W12" s="7">
        <v>12</v>
      </c>
      <c r="X12" s="7">
        <v>0</v>
      </c>
      <c r="Y12" s="7">
        <v>639</v>
      </c>
      <c r="Z12" s="7">
        <v>530</v>
      </c>
      <c r="AA12" s="7">
        <v>57</v>
      </c>
      <c r="AB12" s="7">
        <v>0</v>
      </c>
      <c r="AC12" s="7">
        <v>10</v>
      </c>
      <c r="AD12" s="7">
        <f t="shared" si="1"/>
        <v>1980</v>
      </c>
      <c r="AE12" s="7">
        <f t="shared" si="3"/>
        <v>27725</v>
      </c>
      <c r="AF12" s="8" t="s">
        <v>16</v>
      </c>
    </row>
    <row r="13" spans="1:32" x14ac:dyDescent="0.2">
      <c r="A13" s="6" t="s">
        <v>16</v>
      </c>
      <c r="B13" s="7">
        <v>6427</v>
      </c>
      <c r="C13" s="7">
        <v>4871</v>
      </c>
      <c r="D13" s="7">
        <v>2600</v>
      </c>
      <c r="E13" s="7">
        <v>7095</v>
      </c>
      <c r="F13" s="7">
        <v>1116</v>
      </c>
      <c r="G13" s="7">
        <v>1280</v>
      </c>
      <c r="H13" s="7">
        <v>40</v>
      </c>
      <c r="I13" s="7">
        <v>331</v>
      </c>
      <c r="J13" s="7">
        <v>0</v>
      </c>
      <c r="K13" s="7">
        <v>4</v>
      </c>
      <c r="L13" s="7">
        <v>0</v>
      </c>
      <c r="M13" s="7">
        <f t="shared" si="0"/>
        <v>23764</v>
      </c>
      <c r="N13" s="7">
        <v>564</v>
      </c>
      <c r="O13" s="7">
        <v>74</v>
      </c>
      <c r="P13" s="7">
        <f t="shared" si="2"/>
        <v>24402</v>
      </c>
      <c r="Q13" s="7">
        <v>1141</v>
      </c>
      <c r="R13" s="7">
        <v>0</v>
      </c>
      <c r="S13" s="7">
        <v>329</v>
      </c>
      <c r="T13" s="7">
        <v>19</v>
      </c>
      <c r="U13" s="7">
        <v>30</v>
      </c>
      <c r="V13" s="7">
        <v>23</v>
      </c>
      <c r="W13" s="7">
        <v>16</v>
      </c>
      <c r="X13" s="7">
        <v>17</v>
      </c>
      <c r="Y13" s="7">
        <v>836</v>
      </c>
      <c r="Z13" s="7">
        <v>524</v>
      </c>
      <c r="AA13" s="7">
        <v>45</v>
      </c>
      <c r="AB13" s="7">
        <v>0</v>
      </c>
      <c r="AC13" s="7">
        <v>0</v>
      </c>
      <c r="AD13" s="7">
        <f t="shared" si="1"/>
        <v>2980</v>
      </c>
      <c r="AE13" s="7">
        <f>SUM(P13,AD13)</f>
        <v>27382</v>
      </c>
      <c r="AF13" s="8" t="s">
        <v>20</v>
      </c>
    </row>
    <row r="14" spans="1:32" x14ac:dyDescent="0.2">
      <c r="A14" s="6" t="s">
        <v>20</v>
      </c>
      <c r="B14" s="7">
        <v>11282</v>
      </c>
      <c r="C14" s="7">
        <v>7981</v>
      </c>
      <c r="D14" s="7">
        <v>3076</v>
      </c>
      <c r="E14" s="33">
        <v>11219</v>
      </c>
      <c r="F14" s="7">
        <v>398</v>
      </c>
      <c r="G14" s="7">
        <v>1650</v>
      </c>
      <c r="H14" s="7">
        <v>66</v>
      </c>
      <c r="I14" s="7">
        <v>550</v>
      </c>
      <c r="J14" s="7">
        <v>1</v>
      </c>
      <c r="K14" s="7">
        <v>60</v>
      </c>
      <c r="L14" s="7">
        <v>0</v>
      </c>
      <c r="M14" s="7">
        <f t="shared" si="0"/>
        <v>36283</v>
      </c>
      <c r="N14" s="7">
        <v>1002</v>
      </c>
      <c r="O14" s="7">
        <v>84</v>
      </c>
      <c r="P14" s="7">
        <f t="shared" si="2"/>
        <v>37369</v>
      </c>
      <c r="Q14" s="7">
        <v>498</v>
      </c>
      <c r="R14" s="7">
        <v>0</v>
      </c>
      <c r="S14" s="7">
        <v>372</v>
      </c>
      <c r="T14" s="7">
        <v>54</v>
      </c>
      <c r="U14" s="7">
        <v>48</v>
      </c>
      <c r="V14" s="7">
        <v>17</v>
      </c>
      <c r="W14" s="7">
        <v>10</v>
      </c>
      <c r="X14" s="7">
        <v>0</v>
      </c>
      <c r="Y14" s="7">
        <v>929</v>
      </c>
      <c r="Z14" s="7">
        <v>728</v>
      </c>
      <c r="AA14" s="7">
        <v>99</v>
      </c>
      <c r="AB14" s="7">
        <v>1</v>
      </c>
      <c r="AC14" s="7">
        <v>28</v>
      </c>
      <c r="AD14" s="7">
        <f t="shared" si="1"/>
        <v>2784</v>
      </c>
      <c r="AE14" s="7">
        <f>SUM(P14,AD14)</f>
        <v>40153</v>
      </c>
      <c r="AF14" s="8" t="s">
        <v>15</v>
      </c>
    </row>
    <row r="15" spans="1:32" x14ac:dyDescent="0.2">
      <c r="A15" s="6" t="s">
        <v>15</v>
      </c>
      <c r="B15" s="7">
        <v>6847</v>
      </c>
      <c r="C15" s="7">
        <v>6756</v>
      </c>
      <c r="D15" s="7">
        <v>2603</v>
      </c>
      <c r="E15" s="7">
        <v>8850</v>
      </c>
      <c r="F15" s="7">
        <v>308</v>
      </c>
      <c r="G15" s="7">
        <v>1632</v>
      </c>
      <c r="H15" s="7">
        <v>53</v>
      </c>
      <c r="I15" s="7">
        <v>407</v>
      </c>
      <c r="J15" s="7">
        <v>0</v>
      </c>
      <c r="K15" s="7">
        <v>0</v>
      </c>
      <c r="L15" s="7">
        <v>0</v>
      </c>
      <c r="M15" s="7">
        <f t="shared" si="0"/>
        <v>27456</v>
      </c>
      <c r="N15" s="7">
        <v>599</v>
      </c>
      <c r="O15" s="7">
        <v>73</v>
      </c>
      <c r="P15" s="7">
        <f t="shared" si="2"/>
        <v>28128</v>
      </c>
      <c r="Q15" s="7">
        <v>288</v>
      </c>
      <c r="R15" s="7">
        <v>2</v>
      </c>
      <c r="S15" s="7">
        <v>289</v>
      </c>
      <c r="T15" s="7">
        <v>61</v>
      </c>
      <c r="U15" s="7">
        <v>25</v>
      </c>
      <c r="V15" s="7">
        <v>18</v>
      </c>
      <c r="W15" s="7">
        <v>15</v>
      </c>
      <c r="X15" s="7">
        <v>0</v>
      </c>
      <c r="Y15" s="7">
        <v>746</v>
      </c>
      <c r="Z15" s="7">
        <v>544</v>
      </c>
      <c r="AA15" s="7">
        <v>92</v>
      </c>
      <c r="AB15" s="7">
        <v>1</v>
      </c>
      <c r="AC15" s="7">
        <v>4</v>
      </c>
      <c r="AD15" s="7">
        <f t="shared" si="1"/>
        <v>2085</v>
      </c>
      <c r="AE15" s="7">
        <f>SUM(P15,AD15)</f>
        <v>30213</v>
      </c>
      <c r="AF15" s="8" t="s">
        <v>23</v>
      </c>
    </row>
    <row r="16" spans="1:32" x14ac:dyDescent="0.2">
      <c r="A16" s="6" t="s">
        <v>19</v>
      </c>
      <c r="B16" s="7">
        <v>12380</v>
      </c>
      <c r="C16" s="7">
        <v>8924</v>
      </c>
      <c r="D16" s="7">
        <v>3563</v>
      </c>
      <c r="E16" s="7">
        <v>11627</v>
      </c>
      <c r="F16" s="7">
        <v>587</v>
      </c>
      <c r="G16" s="7">
        <v>1866</v>
      </c>
      <c r="H16" s="7">
        <v>112</v>
      </c>
      <c r="I16" s="7">
        <v>728</v>
      </c>
      <c r="J16" s="7">
        <v>2</v>
      </c>
      <c r="K16" s="7">
        <v>60</v>
      </c>
      <c r="L16" s="7">
        <v>0</v>
      </c>
      <c r="M16" s="7">
        <f t="shared" si="0"/>
        <v>39849</v>
      </c>
      <c r="N16" s="7">
        <v>1321</v>
      </c>
      <c r="O16" s="7">
        <v>20</v>
      </c>
      <c r="P16" s="7">
        <f t="shared" si="2"/>
        <v>41190</v>
      </c>
      <c r="Q16" s="7">
        <v>547</v>
      </c>
      <c r="R16" s="7">
        <v>3</v>
      </c>
      <c r="S16" s="7">
        <v>429</v>
      </c>
      <c r="T16" s="7">
        <v>96</v>
      </c>
      <c r="U16" s="7">
        <v>89</v>
      </c>
      <c r="V16" s="7">
        <v>21</v>
      </c>
      <c r="W16" s="7">
        <v>9</v>
      </c>
      <c r="X16" s="7">
        <v>1</v>
      </c>
      <c r="Y16" s="7">
        <v>1589</v>
      </c>
      <c r="Z16" s="7">
        <v>699</v>
      </c>
      <c r="AA16" s="7">
        <v>138</v>
      </c>
      <c r="AB16" s="7">
        <v>0</v>
      </c>
      <c r="AC16" s="7">
        <v>141</v>
      </c>
      <c r="AD16" s="7">
        <f t="shared" si="1"/>
        <v>3762</v>
      </c>
      <c r="AE16" s="7">
        <f>SUM(P16,AD16)</f>
        <v>44952</v>
      </c>
      <c r="AF16" s="8" t="s">
        <v>19</v>
      </c>
    </row>
    <row r="17" spans="1:41" x14ac:dyDescent="0.2">
      <c r="A17" s="6" t="s">
        <v>21</v>
      </c>
      <c r="B17" s="7">
        <v>5749</v>
      </c>
      <c r="C17" s="7">
        <v>4953</v>
      </c>
      <c r="D17" s="7">
        <v>3005</v>
      </c>
      <c r="E17" s="7">
        <v>7675</v>
      </c>
      <c r="F17" s="7">
        <v>46</v>
      </c>
      <c r="G17" s="7">
        <v>979</v>
      </c>
      <c r="H17" s="7">
        <v>46</v>
      </c>
      <c r="I17" s="7">
        <v>317</v>
      </c>
      <c r="J17" s="7">
        <v>0</v>
      </c>
      <c r="K17" s="7">
        <v>2</v>
      </c>
      <c r="L17" s="7">
        <v>0</v>
      </c>
      <c r="M17" s="7">
        <f t="shared" si="0"/>
        <v>22772</v>
      </c>
      <c r="N17" s="7">
        <v>544</v>
      </c>
      <c r="O17" s="7">
        <v>64</v>
      </c>
      <c r="P17" s="7">
        <f t="shared" si="2"/>
        <v>23380</v>
      </c>
      <c r="Q17" s="7">
        <v>156</v>
      </c>
      <c r="R17" s="7">
        <v>0</v>
      </c>
      <c r="S17" s="7">
        <v>258</v>
      </c>
      <c r="T17" s="7">
        <v>45</v>
      </c>
      <c r="U17" s="7">
        <v>35</v>
      </c>
      <c r="V17" s="7">
        <v>15</v>
      </c>
      <c r="W17" s="7">
        <v>12</v>
      </c>
      <c r="X17" s="7">
        <v>0</v>
      </c>
      <c r="Y17" s="7">
        <v>469</v>
      </c>
      <c r="Z17" s="7">
        <v>550</v>
      </c>
      <c r="AA17" s="7">
        <v>40</v>
      </c>
      <c r="AB17" s="7">
        <v>0</v>
      </c>
      <c r="AC17" s="7">
        <v>1</v>
      </c>
      <c r="AD17" s="7">
        <f t="shared" si="1"/>
        <v>1581</v>
      </c>
      <c r="AE17" s="7">
        <f>SUM(P17,AD17)</f>
        <v>24961</v>
      </c>
      <c r="AF17" s="8" t="s">
        <v>21</v>
      </c>
    </row>
    <row r="18" spans="1:41" x14ac:dyDescent="0.2">
      <c r="A18" s="6" t="s">
        <v>14</v>
      </c>
      <c r="B18" s="7">
        <v>6979</v>
      </c>
      <c r="C18" s="7">
        <v>6809</v>
      </c>
      <c r="D18" s="7">
        <v>2018</v>
      </c>
      <c r="E18" s="7">
        <v>10281</v>
      </c>
      <c r="F18" s="7">
        <v>438</v>
      </c>
      <c r="G18" s="7">
        <v>1408</v>
      </c>
      <c r="H18" s="7">
        <v>31</v>
      </c>
      <c r="I18" s="7">
        <v>372</v>
      </c>
      <c r="J18" s="7">
        <v>1</v>
      </c>
      <c r="K18" s="7">
        <v>46</v>
      </c>
      <c r="L18" s="7">
        <v>0</v>
      </c>
      <c r="M18" s="7">
        <f t="shared" si="0"/>
        <v>28383</v>
      </c>
      <c r="N18" s="7">
        <v>516</v>
      </c>
      <c r="O18" s="7">
        <v>114</v>
      </c>
      <c r="P18" s="7">
        <f t="shared" si="2"/>
        <v>29013</v>
      </c>
      <c r="Q18" s="7">
        <v>157</v>
      </c>
      <c r="R18" s="7">
        <v>4</v>
      </c>
      <c r="S18" s="7">
        <v>210</v>
      </c>
      <c r="T18" s="7">
        <v>41</v>
      </c>
      <c r="U18" s="7">
        <v>27</v>
      </c>
      <c r="V18" s="7">
        <v>27</v>
      </c>
      <c r="W18" s="7">
        <v>17</v>
      </c>
      <c r="X18" s="7">
        <v>2</v>
      </c>
      <c r="Y18" s="7">
        <v>880</v>
      </c>
      <c r="Z18" s="7">
        <v>602</v>
      </c>
      <c r="AA18" s="7">
        <v>50</v>
      </c>
      <c r="AB18" s="7">
        <v>0</v>
      </c>
      <c r="AC18" s="7">
        <v>29</v>
      </c>
      <c r="AD18" s="7">
        <f t="shared" si="1"/>
        <v>2046</v>
      </c>
      <c r="AE18" s="7">
        <f t="shared" si="3"/>
        <v>31059</v>
      </c>
      <c r="AF18" s="8" t="s">
        <v>14</v>
      </c>
    </row>
    <row r="19" spans="1:41" x14ac:dyDescent="0.2">
      <c r="A19" s="6" t="s">
        <v>11</v>
      </c>
      <c r="B19" s="7">
        <v>6092</v>
      </c>
      <c r="C19" s="7">
        <v>5750</v>
      </c>
      <c r="D19" s="7">
        <v>2447</v>
      </c>
      <c r="E19" s="7">
        <v>8027</v>
      </c>
      <c r="F19" s="7">
        <v>265</v>
      </c>
      <c r="G19" s="7">
        <v>1022</v>
      </c>
      <c r="H19" s="7">
        <v>287</v>
      </c>
      <c r="I19" s="7">
        <v>3046</v>
      </c>
      <c r="J19" s="7">
        <v>1</v>
      </c>
      <c r="K19" s="7">
        <v>1</v>
      </c>
      <c r="L19" s="7">
        <v>9</v>
      </c>
      <c r="M19" s="7">
        <f t="shared" si="0"/>
        <v>26947</v>
      </c>
      <c r="N19" s="7">
        <v>805</v>
      </c>
      <c r="O19" s="7">
        <v>50</v>
      </c>
      <c r="P19" s="7">
        <f t="shared" si="2"/>
        <v>27802</v>
      </c>
      <c r="Q19" s="7">
        <v>879</v>
      </c>
      <c r="R19" s="7">
        <v>2</v>
      </c>
      <c r="S19" s="7">
        <v>1308</v>
      </c>
      <c r="T19" s="7">
        <v>80</v>
      </c>
      <c r="U19" s="7">
        <v>19</v>
      </c>
      <c r="V19" s="7">
        <v>32</v>
      </c>
      <c r="W19" s="7">
        <v>36</v>
      </c>
      <c r="X19" s="7">
        <v>1</v>
      </c>
      <c r="Y19" s="7">
        <v>768</v>
      </c>
      <c r="Z19" s="7">
        <v>558</v>
      </c>
      <c r="AA19" s="7">
        <v>63</v>
      </c>
      <c r="AB19" s="7">
        <v>0</v>
      </c>
      <c r="AC19" s="7">
        <v>0</v>
      </c>
      <c r="AD19" s="7">
        <f t="shared" si="1"/>
        <v>3746</v>
      </c>
      <c r="AE19" s="7">
        <f t="shared" si="3"/>
        <v>31548</v>
      </c>
      <c r="AF19" s="8" t="s">
        <v>11</v>
      </c>
    </row>
    <row r="20" spans="1:41" x14ac:dyDescent="0.2">
      <c r="A20" s="6" t="s">
        <v>17</v>
      </c>
      <c r="B20" s="7">
        <v>2942</v>
      </c>
      <c r="C20" s="7">
        <v>3946</v>
      </c>
      <c r="D20" s="7">
        <v>1377</v>
      </c>
      <c r="E20" s="7">
        <v>5681</v>
      </c>
      <c r="F20" s="7">
        <v>234</v>
      </c>
      <c r="G20" s="7">
        <v>972</v>
      </c>
      <c r="H20" s="7">
        <v>28</v>
      </c>
      <c r="I20" s="7">
        <v>218</v>
      </c>
      <c r="J20" s="7">
        <v>0</v>
      </c>
      <c r="K20" s="7">
        <v>0</v>
      </c>
      <c r="L20" s="7">
        <v>1</v>
      </c>
      <c r="M20" s="7">
        <f t="shared" si="0"/>
        <v>15399</v>
      </c>
      <c r="N20" s="7">
        <v>72</v>
      </c>
      <c r="O20" s="7">
        <v>12</v>
      </c>
      <c r="P20" s="7">
        <f t="shared" si="2"/>
        <v>15483</v>
      </c>
      <c r="Q20" s="7">
        <v>207</v>
      </c>
      <c r="R20" s="7">
        <v>0</v>
      </c>
      <c r="S20" s="7">
        <v>246</v>
      </c>
      <c r="T20" s="7">
        <v>55</v>
      </c>
      <c r="U20" s="7">
        <v>19</v>
      </c>
      <c r="V20" s="7">
        <v>3</v>
      </c>
      <c r="W20" s="7">
        <v>18</v>
      </c>
      <c r="X20" s="7">
        <v>0</v>
      </c>
      <c r="Y20" s="7">
        <v>475</v>
      </c>
      <c r="Z20" s="7">
        <v>495</v>
      </c>
      <c r="AA20" s="7">
        <v>31</v>
      </c>
      <c r="AB20" s="7">
        <v>0</v>
      </c>
      <c r="AC20" s="7">
        <v>0</v>
      </c>
      <c r="AD20" s="7">
        <f t="shared" si="1"/>
        <v>1549</v>
      </c>
      <c r="AE20" s="7">
        <f t="shared" si="3"/>
        <v>17032</v>
      </c>
      <c r="AF20" s="8" t="s">
        <v>17</v>
      </c>
    </row>
    <row r="21" spans="1:41" x14ac:dyDescent="0.2">
      <c r="A21" s="6" t="s">
        <v>52</v>
      </c>
      <c r="B21" s="7">
        <v>177</v>
      </c>
      <c r="C21" s="7">
        <v>0</v>
      </c>
      <c r="D21" s="7">
        <v>90</v>
      </c>
      <c r="E21" s="7">
        <v>4217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f t="shared" si="0"/>
        <v>4484</v>
      </c>
      <c r="N21" s="7">
        <v>2</v>
      </c>
      <c r="O21" s="7">
        <v>2</v>
      </c>
      <c r="P21" s="7">
        <f t="shared" si="2"/>
        <v>4488</v>
      </c>
      <c r="Q21" s="7">
        <v>0</v>
      </c>
      <c r="R21" s="7">
        <v>0</v>
      </c>
      <c r="S21" s="7">
        <v>0</v>
      </c>
      <c r="T21" s="7">
        <v>13</v>
      </c>
      <c r="U21" s="7">
        <v>0</v>
      </c>
      <c r="V21" s="7">
        <v>7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f t="shared" si="1"/>
        <v>20</v>
      </c>
      <c r="AE21" s="7">
        <f>SUM(P21,AD21)</f>
        <v>4508</v>
      </c>
      <c r="AF21" s="8" t="s">
        <v>52</v>
      </c>
    </row>
    <row r="22" spans="1:41" x14ac:dyDescent="0.2">
      <c r="A22" s="6" t="s">
        <v>61</v>
      </c>
      <c r="B22" s="7">
        <v>83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f t="shared" si="0"/>
        <v>84</v>
      </c>
      <c r="N22" s="7">
        <v>2202</v>
      </c>
      <c r="O22" s="7">
        <v>1</v>
      </c>
      <c r="P22" s="7">
        <f t="shared" si="2"/>
        <v>2287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f t="shared" si="1"/>
        <v>1</v>
      </c>
      <c r="AE22" s="7">
        <f>SUM(P22,AD22)</f>
        <v>2288</v>
      </c>
      <c r="AF22" s="8" t="s">
        <v>61</v>
      </c>
    </row>
    <row r="23" spans="1:41" x14ac:dyDescent="0.2">
      <c r="A23" s="6" t="s">
        <v>49</v>
      </c>
      <c r="B23" s="7">
        <v>2238</v>
      </c>
      <c r="C23" s="7">
        <v>16</v>
      </c>
      <c r="D23" s="7">
        <v>30</v>
      </c>
      <c r="E23" s="7">
        <v>40</v>
      </c>
      <c r="F23" s="7">
        <v>2</v>
      </c>
      <c r="G23" s="7">
        <v>3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  <c r="M23" s="7">
        <f t="shared" si="0"/>
        <v>2331</v>
      </c>
      <c r="N23" s="7">
        <v>15</v>
      </c>
      <c r="O23" s="7">
        <v>5</v>
      </c>
      <c r="P23" s="7">
        <f t="shared" si="2"/>
        <v>2351</v>
      </c>
      <c r="Q23" s="7">
        <v>9</v>
      </c>
      <c r="R23" s="7">
        <v>0</v>
      </c>
      <c r="S23" s="7">
        <v>2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4</v>
      </c>
      <c r="Z23" s="7">
        <v>8</v>
      </c>
      <c r="AA23" s="7"/>
      <c r="AB23" s="7">
        <v>0</v>
      </c>
      <c r="AC23" s="7">
        <v>0</v>
      </c>
      <c r="AD23" s="7">
        <f t="shared" si="1"/>
        <v>24</v>
      </c>
      <c r="AE23" s="7">
        <f>SUM(P23,AD23)</f>
        <v>2375</v>
      </c>
      <c r="AF23" s="8" t="s">
        <v>49</v>
      </c>
    </row>
    <row r="24" spans="1:41" x14ac:dyDescent="0.2">
      <c r="A24" s="6" t="s">
        <v>62</v>
      </c>
      <c r="B24" s="7">
        <v>473</v>
      </c>
      <c r="C24" s="7">
        <v>25</v>
      </c>
      <c r="D24" s="7">
        <v>0</v>
      </c>
      <c r="E24" s="7">
        <v>29</v>
      </c>
      <c r="F24" s="7">
        <v>0</v>
      </c>
      <c r="G24" s="7">
        <v>0</v>
      </c>
      <c r="H24" s="7">
        <v>0</v>
      </c>
      <c r="I24" s="7">
        <v>3</v>
      </c>
      <c r="J24" s="7">
        <v>0</v>
      </c>
      <c r="K24" s="7">
        <v>0</v>
      </c>
      <c r="L24" s="7">
        <v>0</v>
      </c>
      <c r="M24" s="7">
        <f t="shared" si="0"/>
        <v>530</v>
      </c>
      <c r="N24" s="7">
        <v>8</v>
      </c>
      <c r="O24" s="7">
        <v>0</v>
      </c>
      <c r="P24" s="7">
        <f t="shared" si="2"/>
        <v>538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f t="shared" si="1"/>
        <v>0</v>
      </c>
      <c r="AE24" s="7">
        <f>SUM(P24,AD24)</f>
        <v>538</v>
      </c>
      <c r="AF24" s="8" t="s">
        <v>62</v>
      </c>
    </row>
    <row r="25" spans="1:41" ht="13.5" thickBot="1" x14ac:dyDescent="0.25">
      <c r="A25" s="6" t="s">
        <v>71</v>
      </c>
      <c r="B25" s="7">
        <v>2054</v>
      </c>
      <c r="C25" s="7"/>
      <c r="D25" s="7">
        <v>1156</v>
      </c>
      <c r="E25" s="7">
        <v>2232</v>
      </c>
      <c r="F25" s="7">
        <v>113</v>
      </c>
      <c r="G25" s="7">
        <v>246</v>
      </c>
      <c r="H25" s="7">
        <v>12</v>
      </c>
      <c r="I25" s="7">
        <v>138</v>
      </c>
      <c r="J25" s="7">
        <v>1</v>
      </c>
      <c r="K25" s="7">
        <v>0</v>
      </c>
      <c r="L25" s="7">
        <v>0</v>
      </c>
      <c r="M25" s="7">
        <f t="shared" ref="M25" si="4">SUM(B25:L25)</f>
        <v>5952</v>
      </c>
      <c r="N25" s="7">
        <v>274</v>
      </c>
      <c r="O25" s="7">
        <v>20</v>
      </c>
      <c r="P25" s="7">
        <f t="shared" ref="P25" si="5">SUM(M25:O25)</f>
        <v>6246</v>
      </c>
      <c r="Q25" s="7">
        <v>60</v>
      </c>
      <c r="R25" s="7">
        <v>3</v>
      </c>
      <c r="S25" s="7">
        <v>21</v>
      </c>
      <c r="T25" s="7">
        <v>7</v>
      </c>
      <c r="U25" s="7">
        <v>11</v>
      </c>
      <c r="V25" s="7">
        <v>31</v>
      </c>
      <c r="W25" s="7">
        <v>0</v>
      </c>
      <c r="X25" s="7">
        <v>0</v>
      </c>
      <c r="Y25" s="7">
        <v>57</v>
      </c>
      <c r="Z25" s="7">
        <v>72</v>
      </c>
      <c r="AA25" s="7">
        <v>6</v>
      </c>
      <c r="AB25" s="7">
        <v>0</v>
      </c>
      <c r="AC25" s="7">
        <v>0</v>
      </c>
      <c r="AD25" s="7">
        <f t="shared" si="1"/>
        <v>268</v>
      </c>
      <c r="AE25" s="7">
        <f>SUM(P25,AD25)</f>
        <v>6514</v>
      </c>
      <c r="AF25" s="8" t="s">
        <v>71</v>
      </c>
    </row>
    <row r="26" spans="1:41" ht="14.25" thickTop="1" thickBot="1" x14ac:dyDescent="0.25">
      <c r="A26" s="11" t="s">
        <v>4</v>
      </c>
      <c r="B26" s="12">
        <f t="shared" ref="B26:AE26" si="6">SUM(B4:B25)</f>
        <v>121846</v>
      </c>
      <c r="C26" s="12">
        <f t="shared" si="6"/>
        <v>101269</v>
      </c>
      <c r="D26" s="12">
        <f t="shared" si="6"/>
        <v>38314</v>
      </c>
      <c r="E26" s="12">
        <f t="shared" si="6"/>
        <v>133891</v>
      </c>
      <c r="F26" s="12">
        <f t="shared" si="6"/>
        <v>6262</v>
      </c>
      <c r="G26" s="12">
        <f t="shared" si="6"/>
        <v>20624</v>
      </c>
      <c r="H26" s="12">
        <f t="shared" si="6"/>
        <v>1095</v>
      </c>
      <c r="I26" s="12">
        <f t="shared" si="6"/>
        <v>11133</v>
      </c>
      <c r="J26" s="12">
        <f t="shared" si="6"/>
        <v>8</v>
      </c>
      <c r="K26" s="12">
        <f t="shared" si="6"/>
        <v>192</v>
      </c>
      <c r="L26" s="12">
        <f t="shared" si="6"/>
        <v>11</v>
      </c>
      <c r="M26" s="12">
        <f t="shared" si="6"/>
        <v>434645</v>
      </c>
      <c r="N26" s="12">
        <f t="shared" si="6"/>
        <v>13337</v>
      </c>
      <c r="O26" s="12">
        <f t="shared" si="6"/>
        <v>919</v>
      </c>
      <c r="P26" s="12">
        <f t="shared" si="6"/>
        <v>448901</v>
      </c>
      <c r="Q26" s="12">
        <f t="shared" si="6"/>
        <v>7687</v>
      </c>
      <c r="R26" s="12">
        <f t="shared" si="6"/>
        <v>25</v>
      </c>
      <c r="S26" s="12">
        <f t="shared" si="6"/>
        <v>7806</v>
      </c>
      <c r="T26" s="12">
        <f t="shared" si="6"/>
        <v>846</v>
      </c>
      <c r="U26" s="12">
        <f t="shared" si="6"/>
        <v>488</v>
      </c>
      <c r="V26" s="12">
        <f t="shared" si="6"/>
        <v>368</v>
      </c>
      <c r="W26" s="12">
        <f t="shared" si="6"/>
        <v>269</v>
      </c>
      <c r="X26" s="12">
        <f t="shared" si="6"/>
        <v>31</v>
      </c>
      <c r="Y26" s="12">
        <f t="shared" si="6"/>
        <v>12423</v>
      </c>
      <c r="Z26" s="12">
        <f t="shared" si="6"/>
        <v>8035</v>
      </c>
      <c r="AA26" s="12">
        <f t="shared" si="6"/>
        <v>947</v>
      </c>
      <c r="AB26" s="12">
        <f t="shared" si="6"/>
        <v>5</v>
      </c>
      <c r="AC26" s="12">
        <f t="shared" si="6"/>
        <v>334</v>
      </c>
      <c r="AD26" s="12">
        <f t="shared" si="6"/>
        <v>39264</v>
      </c>
      <c r="AE26" s="12">
        <f t="shared" si="6"/>
        <v>488165</v>
      </c>
      <c r="AF26" s="13" t="s">
        <v>4</v>
      </c>
    </row>
    <row r="27" spans="1:41" ht="13.5" thickTop="1" x14ac:dyDescent="0.2">
      <c r="AE27" s="19">
        <f>SUM(P26,AD26)</f>
        <v>488165</v>
      </c>
      <c r="AN27" t="s">
        <v>26</v>
      </c>
      <c r="AO27" t="s">
        <v>26</v>
      </c>
    </row>
    <row r="29" spans="1:41" x14ac:dyDescent="0.2">
      <c r="A29" t="s">
        <v>88</v>
      </c>
      <c r="B29">
        <f>B26</f>
        <v>121846</v>
      </c>
    </row>
    <row r="30" spans="1:41" x14ac:dyDescent="0.2">
      <c r="A30" t="s">
        <v>84</v>
      </c>
      <c r="B30">
        <v>64</v>
      </c>
    </row>
    <row r="31" spans="1:41" x14ac:dyDescent="0.2">
      <c r="A31" t="s">
        <v>77</v>
      </c>
      <c r="B31">
        <v>143</v>
      </c>
    </row>
    <row r="32" spans="1:41" x14ac:dyDescent="0.2">
      <c r="A32" t="s">
        <v>86</v>
      </c>
      <c r="B32">
        <v>1</v>
      </c>
    </row>
    <row r="33" spans="1:6" x14ac:dyDescent="0.2">
      <c r="A33" t="s">
        <v>81</v>
      </c>
      <c r="B33">
        <v>83</v>
      </c>
    </row>
    <row r="34" spans="1:6" x14ac:dyDescent="0.2">
      <c r="A34" t="s">
        <v>79</v>
      </c>
      <c r="B34">
        <v>6</v>
      </c>
    </row>
    <row r="35" spans="1:6" x14ac:dyDescent="0.2">
      <c r="A35" t="s">
        <v>90</v>
      </c>
      <c r="B35" s="38">
        <f>SUM(B29:B34)</f>
        <v>122143</v>
      </c>
      <c r="C35">
        <f>SUM(B30:B34)</f>
        <v>297</v>
      </c>
    </row>
    <row r="37" spans="1:6" ht="13.5" thickBot="1" x14ac:dyDescent="0.25">
      <c r="A37" t="s">
        <v>87</v>
      </c>
    </row>
    <row r="38" spans="1:6" x14ac:dyDescent="0.2">
      <c r="A38" s="49" t="s">
        <v>85</v>
      </c>
      <c r="B38" s="50">
        <v>7</v>
      </c>
    </row>
    <row r="39" spans="1:6" x14ac:dyDescent="0.2">
      <c r="A39" s="51" t="s">
        <v>78</v>
      </c>
      <c r="B39" s="52">
        <v>0</v>
      </c>
    </row>
    <row r="40" spans="1:6" x14ac:dyDescent="0.2">
      <c r="A40" s="51" t="s">
        <v>80</v>
      </c>
      <c r="B40" s="52">
        <v>7</v>
      </c>
    </row>
    <row r="41" spans="1:6" ht="13.5" thickBot="1" x14ac:dyDescent="0.25">
      <c r="A41" s="53" t="s">
        <v>82</v>
      </c>
      <c r="B41" s="54">
        <v>139</v>
      </c>
    </row>
    <row r="42" spans="1:6" x14ac:dyDescent="0.2">
      <c r="A42" s="55" t="s">
        <v>89</v>
      </c>
      <c r="B42">
        <f>SUM(B35:B41)</f>
        <v>122296</v>
      </c>
    </row>
    <row r="45" spans="1:6" x14ac:dyDescent="0.2">
      <c r="F45"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2 Stock&amp;C&amp;P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zoomScale="115" zoomScaleNormal="115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U17" sqref="U17"/>
    </sheetView>
  </sheetViews>
  <sheetFormatPr defaultRowHeight="12.75" x14ac:dyDescent="0.2"/>
  <cols>
    <col min="1" max="1" width="21.140625" customWidth="1"/>
    <col min="2" max="2" width="8.85546875" customWidth="1"/>
    <col min="3" max="3" width="8.5703125" customWidth="1"/>
    <col min="4" max="4" width="9" customWidth="1"/>
    <col min="5" max="5" width="8.5703125" customWidth="1"/>
    <col min="6" max="6" width="8.5703125" style="35" customWidth="1"/>
    <col min="7" max="7" width="9" customWidth="1"/>
    <col min="8" max="8" width="8.5703125" customWidth="1"/>
    <col min="9" max="9" width="8.5703125" style="35" customWidth="1"/>
    <col min="10" max="10" width="8.5703125" customWidth="1"/>
    <col min="11" max="11" width="9.5703125" customWidth="1"/>
    <col min="12" max="12" width="11.28515625" customWidth="1"/>
    <col min="15" max="15" width="9.28515625" customWidth="1"/>
    <col min="16" max="17" width="9.28515625" bestFit="1" customWidth="1"/>
    <col min="18" max="18" width="9.28515625" customWidth="1"/>
    <col min="19" max="19" width="10" customWidth="1"/>
    <col min="20" max="21" width="9.5703125" customWidth="1"/>
    <col min="22" max="23" width="10" customWidth="1"/>
    <col min="24" max="24" width="9.28515625" customWidth="1"/>
    <col min="25" max="25" width="10" customWidth="1"/>
    <col min="26" max="26" width="10.5703125" customWidth="1"/>
    <col min="27" max="27" width="21.28515625" customWidth="1"/>
  </cols>
  <sheetData>
    <row r="1" spans="1:27" ht="18.75" thickBot="1" x14ac:dyDescent="0.3">
      <c r="A1" s="1" t="s">
        <v>97</v>
      </c>
      <c r="F1"/>
      <c r="I1"/>
    </row>
    <row r="2" spans="1:27" ht="13.5" thickTop="1" x14ac:dyDescent="0.2">
      <c r="A2" s="2" t="s">
        <v>56</v>
      </c>
      <c r="B2" s="3" t="s">
        <v>5</v>
      </c>
      <c r="C2" s="3" t="s">
        <v>0</v>
      </c>
      <c r="D2" s="3" t="s">
        <v>1</v>
      </c>
      <c r="E2" s="3" t="s">
        <v>2</v>
      </c>
      <c r="F2" s="3" t="s">
        <v>27</v>
      </c>
      <c r="G2" s="3" t="s">
        <v>28</v>
      </c>
      <c r="H2" s="3" t="s">
        <v>39</v>
      </c>
      <c r="I2" s="3" t="s">
        <v>40</v>
      </c>
      <c r="J2" s="3" t="s">
        <v>42</v>
      </c>
      <c r="K2" s="4" t="s">
        <v>43</v>
      </c>
      <c r="L2" s="4" t="s">
        <v>57</v>
      </c>
      <c r="M2" s="4" t="s">
        <v>58</v>
      </c>
      <c r="N2" s="4" t="s">
        <v>59</v>
      </c>
      <c r="O2" s="4" t="s">
        <v>7</v>
      </c>
      <c r="P2" s="4" t="s">
        <v>45</v>
      </c>
      <c r="Q2" s="4" t="s">
        <v>30</v>
      </c>
      <c r="R2" s="4" t="s">
        <v>32</v>
      </c>
      <c r="S2" s="4" t="s">
        <v>31</v>
      </c>
      <c r="T2" s="4" t="s">
        <v>33</v>
      </c>
      <c r="U2" s="4" t="s">
        <v>34</v>
      </c>
      <c r="V2" s="4" t="s">
        <v>36</v>
      </c>
      <c r="W2" s="4" t="s">
        <v>37</v>
      </c>
      <c r="X2" s="4" t="s">
        <v>38</v>
      </c>
      <c r="Y2" s="4" t="s">
        <v>8</v>
      </c>
      <c r="Z2" s="4" t="s">
        <v>6</v>
      </c>
      <c r="AA2" s="5" t="s">
        <v>56</v>
      </c>
    </row>
    <row r="3" spans="1:27" x14ac:dyDescent="0.2">
      <c r="A3" s="6" t="s">
        <v>48</v>
      </c>
      <c r="B3" s="36">
        <v>496</v>
      </c>
      <c r="C3" s="7">
        <v>165</v>
      </c>
      <c r="D3" s="7">
        <v>0</v>
      </c>
      <c r="E3" s="7">
        <v>0</v>
      </c>
      <c r="F3" s="7">
        <v>0</v>
      </c>
      <c r="G3" s="7">
        <v>0</v>
      </c>
      <c r="H3">
        <v>0</v>
      </c>
      <c r="I3" s="7">
        <v>0</v>
      </c>
      <c r="J3" s="7"/>
      <c r="K3" s="7">
        <v>0</v>
      </c>
      <c r="L3" s="7">
        <f>SUM(B3:K3)</f>
        <v>661</v>
      </c>
      <c r="M3" s="7">
        <v>0</v>
      </c>
      <c r="N3" s="7">
        <v>0</v>
      </c>
      <c r="O3" s="7">
        <f>SUM(L3:N3)</f>
        <v>661</v>
      </c>
      <c r="P3" s="7">
        <v>0</v>
      </c>
      <c r="Q3" s="7">
        <v>0</v>
      </c>
      <c r="R3" s="7">
        <v>0</v>
      </c>
      <c r="S3" s="7"/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f>SUM(P3:X3)</f>
        <v>0</v>
      </c>
      <c r="Z3" s="7">
        <f>SUM(O3+Y3)</f>
        <v>661</v>
      </c>
      <c r="AA3" s="8" t="s">
        <v>48</v>
      </c>
    </row>
    <row r="4" spans="1:27" ht="15" x14ac:dyDescent="0.25">
      <c r="A4" s="6" t="s">
        <v>22</v>
      </c>
      <c r="B4" s="65">
        <v>306</v>
      </c>
      <c r="C4" s="7">
        <v>433</v>
      </c>
      <c r="D4" s="7">
        <v>161</v>
      </c>
      <c r="E4" s="65">
        <v>876</v>
      </c>
      <c r="F4" s="7">
        <v>22</v>
      </c>
      <c r="G4" s="65">
        <v>169</v>
      </c>
      <c r="H4" s="33">
        <v>0</v>
      </c>
      <c r="I4" s="47">
        <v>22</v>
      </c>
      <c r="J4" s="7"/>
      <c r="K4" s="36">
        <v>0</v>
      </c>
      <c r="L4" s="7">
        <f t="shared" ref="L4:L20" si="0">SUM(B4:K4)</f>
        <v>1989</v>
      </c>
      <c r="M4" s="7">
        <v>5</v>
      </c>
      <c r="N4" s="7">
        <v>0</v>
      </c>
      <c r="O4" s="7">
        <f t="shared" ref="O4:O20" si="1">SUM(L4:N4)</f>
        <v>1994</v>
      </c>
      <c r="P4" s="7">
        <v>0</v>
      </c>
      <c r="Q4" s="7">
        <v>22</v>
      </c>
      <c r="R4" s="7">
        <v>0</v>
      </c>
      <c r="S4" s="7"/>
      <c r="T4" s="7">
        <v>0</v>
      </c>
      <c r="U4" s="7">
        <v>8</v>
      </c>
      <c r="V4" s="7">
        <v>87</v>
      </c>
      <c r="W4" s="7">
        <v>24</v>
      </c>
      <c r="X4" s="7">
        <v>2</v>
      </c>
      <c r="Y4" s="7">
        <f t="shared" ref="Y4:Y20" si="2">SUM(P4:X4)</f>
        <v>143</v>
      </c>
      <c r="Z4" s="7">
        <f t="shared" ref="Z4:Z20" si="3">SUM(O4+Y4)</f>
        <v>2137</v>
      </c>
      <c r="AA4" s="8" t="s">
        <v>22</v>
      </c>
    </row>
    <row r="5" spans="1:27" ht="15" x14ac:dyDescent="0.25">
      <c r="A5" s="6" t="s">
        <v>18</v>
      </c>
      <c r="B5" s="65">
        <v>79</v>
      </c>
      <c r="C5" s="7">
        <v>196</v>
      </c>
      <c r="D5" s="7">
        <v>16</v>
      </c>
      <c r="E5" s="65">
        <v>547</v>
      </c>
      <c r="F5" s="7">
        <v>3</v>
      </c>
      <c r="G5" s="65">
        <v>32</v>
      </c>
      <c r="H5" s="7">
        <v>1</v>
      </c>
      <c r="I5" s="47">
        <v>15</v>
      </c>
      <c r="J5" s="7"/>
      <c r="K5" s="7">
        <v>0</v>
      </c>
      <c r="L5" s="7">
        <f t="shared" si="0"/>
        <v>889</v>
      </c>
      <c r="M5" s="7">
        <v>6</v>
      </c>
      <c r="N5" s="7">
        <v>0</v>
      </c>
      <c r="O5" s="7">
        <f t="shared" si="1"/>
        <v>895</v>
      </c>
      <c r="P5" s="7">
        <v>8</v>
      </c>
      <c r="Q5" s="7">
        <v>14</v>
      </c>
      <c r="R5" s="7">
        <v>0</v>
      </c>
      <c r="S5" s="7"/>
      <c r="T5" s="7">
        <v>0</v>
      </c>
      <c r="U5" s="7">
        <v>0</v>
      </c>
      <c r="V5" s="7">
        <v>1</v>
      </c>
      <c r="W5" s="7">
        <v>0</v>
      </c>
      <c r="X5" s="7">
        <v>0</v>
      </c>
      <c r="Y5" s="7">
        <f t="shared" si="2"/>
        <v>23</v>
      </c>
      <c r="Z5" s="7">
        <f t="shared" si="3"/>
        <v>918</v>
      </c>
      <c r="AA5" s="8" t="s">
        <v>18</v>
      </c>
    </row>
    <row r="6" spans="1:27" ht="15" x14ac:dyDescent="0.25">
      <c r="A6" s="6" t="s">
        <v>9</v>
      </c>
      <c r="B6" s="65">
        <v>1297</v>
      </c>
      <c r="C6" s="7">
        <v>1523</v>
      </c>
      <c r="D6" s="7">
        <v>206</v>
      </c>
      <c r="E6" s="65">
        <v>1397</v>
      </c>
      <c r="F6" s="7">
        <v>37</v>
      </c>
      <c r="G6" s="65">
        <v>419</v>
      </c>
      <c r="H6" s="7">
        <v>18</v>
      </c>
      <c r="I6" s="7">
        <v>31</v>
      </c>
      <c r="J6" s="7"/>
      <c r="K6" s="7">
        <v>0</v>
      </c>
      <c r="L6" s="7">
        <f t="shared" si="0"/>
        <v>4928</v>
      </c>
      <c r="M6" s="7">
        <v>19</v>
      </c>
      <c r="N6" s="7">
        <v>0</v>
      </c>
      <c r="O6" s="7">
        <f t="shared" si="1"/>
        <v>4947</v>
      </c>
      <c r="P6" s="7">
        <v>169</v>
      </c>
      <c r="Q6" s="7">
        <v>36</v>
      </c>
      <c r="R6" s="7">
        <v>0</v>
      </c>
      <c r="S6" s="7"/>
      <c r="T6" s="7">
        <v>0</v>
      </c>
      <c r="U6" s="7">
        <v>1</v>
      </c>
      <c r="V6" s="7">
        <v>87</v>
      </c>
      <c r="W6" s="7">
        <v>11</v>
      </c>
      <c r="X6" s="7">
        <v>8</v>
      </c>
      <c r="Y6" s="7">
        <f t="shared" si="2"/>
        <v>312</v>
      </c>
      <c r="Z6" s="7">
        <f t="shared" si="3"/>
        <v>5259</v>
      </c>
      <c r="AA6" s="8" t="s">
        <v>9</v>
      </c>
    </row>
    <row r="7" spans="1:27" ht="15" customHeight="1" x14ac:dyDescent="0.25">
      <c r="A7" s="6" t="s">
        <v>76</v>
      </c>
      <c r="B7" s="65">
        <v>343</v>
      </c>
      <c r="C7" s="7">
        <v>580</v>
      </c>
      <c r="D7" s="7">
        <v>62</v>
      </c>
      <c r="E7" s="65">
        <v>773</v>
      </c>
      <c r="F7" s="7">
        <v>18</v>
      </c>
      <c r="G7" s="65">
        <v>145</v>
      </c>
      <c r="H7" s="7">
        <v>1</v>
      </c>
      <c r="I7" s="7">
        <v>16</v>
      </c>
      <c r="J7" s="7"/>
      <c r="K7" s="7">
        <v>0</v>
      </c>
      <c r="L7" s="7">
        <f t="shared" si="0"/>
        <v>1938</v>
      </c>
      <c r="M7" s="7">
        <v>7</v>
      </c>
      <c r="N7" s="7">
        <v>0</v>
      </c>
      <c r="O7" s="7">
        <f t="shared" si="1"/>
        <v>1945</v>
      </c>
      <c r="P7" s="7">
        <v>0</v>
      </c>
      <c r="Q7" s="7">
        <v>29</v>
      </c>
      <c r="R7" s="7">
        <v>0</v>
      </c>
      <c r="S7" s="7"/>
      <c r="T7" s="7">
        <v>1</v>
      </c>
      <c r="U7" s="7">
        <v>1</v>
      </c>
      <c r="V7" s="7">
        <v>101</v>
      </c>
      <c r="W7" s="7">
        <v>33</v>
      </c>
      <c r="X7" s="7">
        <v>4</v>
      </c>
      <c r="Y7" s="7">
        <f t="shared" si="2"/>
        <v>169</v>
      </c>
      <c r="Z7" s="7">
        <f t="shared" si="3"/>
        <v>2114</v>
      </c>
      <c r="AA7" s="57" t="s">
        <v>76</v>
      </c>
    </row>
    <row r="8" spans="1:27" ht="15" x14ac:dyDescent="0.25">
      <c r="A8" s="6" t="s">
        <v>13</v>
      </c>
      <c r="B8" s="65">
        <v>680</v>
      </c>
      <c r="C8" s="7">
        <v>979</v>
      </c>
      <c r="D8" s="7">
        <v>141</v>
      </c>
      <c r="E8" s="65">
        <v>1202</v>
      </c>
      <c r="F8" s="7">
        <v>33</v>
      </c>
      <c r="G8" s="65">
        <v>339</v>
      </c>
      <c r="H8" s="7">
        <v>1</v>
      </c>
      <c r="I8" s="47">
        <v>21</v>
      </c>
      <c r="J8" s="7"/>
      <c r="K8" s="7">
        <v>46</v>
      </c>
      <c r="L8" s="7">
        <f t="shared" si="0"/>
        <v>3442</v>
      </c>
      <c r="M8" s="7">
        <v>10</v>
      </c>
      <c r="N8" s="7">
        <v>0</v>
      </c>
      <c r="O8" s="7">
        <f t="shared" si="1"/>
        <v>3452</v>
      </c>
      <c r="P8" s="7">
        <v>0</v>
      </c>
      <c r="Q8" s="7">
        <v>32</v>
      </c>
      <c r="R8" s="7">
        <v>1</v>
      </c>
      <c r="S8" s="7"/>
      <c r="T8" s="7">
        <v>0</v>
      </c>
      <c r="U8" s="7">
        <v>1</v>
      </c>
      <c r="V8" s="7">
        <v>125</v>
      </c>
      <c r="W8" s="7">
        <v>25</v>
      </c>
      <c r="X8" s="7">
        <v>1</v>
      </c>
      <c r="Y8" s="7">
        <f t="shared" si="2"/>
        <v>185</v>
      </c>
      <c r="Z8" s="7">
        <f t="shared" si="3"/>
        <v>3637</v>
      </c>
      <c r="AA8" s="8" t="s">
        <v>13</v>
      </c>
    </row>
    <row r="9" spans="1:27" ht="15" x14ac:dyDescent="0.25">
      <c r="A9" s="6" t="s">
        <v>10</v>
      </c>
      <c r="B9" s="65">
        <v>124</v>
      </c>
      <c r="C9" s="7">
        <v>230</v>
      </c>
      <c r="D9" s="7">
        <v>42</v>
      </c>
      <c r="E9" s="65">
        <v>861</v>
      </c>
      <c r="F9" s="7">
        <v>7</v>
      </c>
      <c r="G9" s="65">
        <v>90</v>
      </c>
      <c r="H9" s="7">
        <v>0</v>
      </c>
      <c r="I9" s="47">
        <v>23</v>
      </c>
      <c r="J9" s="7"/>
      <c r="K9" s="7">
        <v>0</v>
      </c>
      <c r="L9" s="7">
        <f t="shared" si="0"/>
        <v>1377</v>
      </c>
      <c r="M9" s="7">
        <v>6</v>
      </c>
      <c r="N9" s="7">
        <v>0</v>
      </c>
      <c r="O9" s="7">
        <f t="shared" si="1"/>
        <v>1383</v>
      </c>
      <c r="P9" s="7">
        <v>0</v>
      </c>
      <c r="Q9" s="7">
        <v>17</v>
      </c>
      <c r="R9" s="7">
        <v>0</v>
      </c>
      <c r="S9" s="7"/>
      <c r="T9" s="7">
        <v>0</v>
      </c>
      <c r="U9" s="7">
        <v>0</v>
      </c>
      <c r="V9" s="7">
        <v>0</v>
      </c>
      <c r="W9" s="7">
        <v>1</v>
      </c>
      <c r="X9" s="7">
        <v>1</v>
      </c>
      <c r="Y9" s="7">
        <f t="shared" si="2"/>
        <v>19</v>
      </c>
      <c r="Z9" s="7">
        <f t="shared" si="3"/>
        <v>1402</v>
      </c>
      <c r="AA9" s="8" t="s">
        <v>10</v>
      </c>
    </row>
    <row r="10" spans="1:27" ht="15" x14ac:dyDescent="0.25">
      <c r="A10" s="6" t="s">
        <v>16</v>
      </c>
      <c r="B10" s="65">
        <v>397</v>
      </c>
      <c r="C10" s="7">
        <v>512</v>
      </c>
      <c r="D10" s="7">
        <v>270</v>
      </c>
      <c r="E10" s="65">
        <v>981</v>
      </c>
      <c r="F10" s="7">
        <v>344</v>
      </c>
      <c r="G10" s="65">
        <v>134</v>
      </c>
      <c r="H10" s="7">
        <v>4</v>
      </c>
      <c r="I10" s="47">
        <v>18</v>
      </c>
      <c r="J10" s="7"/>
      <c r="K10" s="7">
        <v>0</v>
      </c>
      <c r="L10" s="7">
        <f t="shared" si="0"/>
        <v>2660</v>
      </c>
      <c r="M10" s="33">
        <v>5</v>
      </c>
      <c r="N10" s="7">
        <v>0</v>
      </c>
      <c r="O10" s="7">
        <f t="shared" si="1"/>
        <v>2665</v>
      </c>
      <c r="P10" s="7">
        <v>147</v>
      </c>
      <c r="Q10" s="7">
        <v>18</v>
      </c>
      <c r="R10" s="7">
        <v>0</v>
      </c>
      <c r="S10" s="7"/>
      <c r="T10" s="7">
        <v>0</v>
      </c>
      <c r="U10" s="7">
        <v>0</v>
      </c>
      <c r="V10" s="7">
        <v>81</v>
      </c>
      <c r="W10" s="7">
        <v>26</v>
      </c>
      <c r="X10" s="7">
        <v>0</v>
      </c>
      <c r="Y10" s="7">
        <f t="shared" si="2"/>
        <v>272</v>
      </c>
      <c r="Z10" s="7">
        <f t="shared" si="3"/>
        <v>2937</v>
      </c>
      <c r="AA10" s="8" t="s">
        <v>16</v>
      </c>
    </row>
    <row r="11" spans="1:27" ht="15" x14ac:dyDescent="0.25">
      <c r="A11" s="6" t="s">
        <v>20</v>
      </c>
      <c r="B11" s="65">
        <v>651</v>
      </c>
      <c r="C11" s="7">
        <v>909</v>
      </c>
      <c r="D11" s="7">
        <v>139</v>
      </c>
      <c r="E11" s="65">
        <v>1201</v>
      </c>
      <c r="F11" s="7">
        <v>16</v>
      </c>
      <c r="G11" s="65">
        <v>209</v>
      </c>
      <c r="H11" s="7">
        <v>0</v>
      </c>
      <c r="I11" s="7">
        <v>22</v>
      </c>
      <c r="J11" s="7"/>
      <c r="K11" s="7">
        <v>2</v>
      </c>
      <c r="L11" s="7">
        <f t="shared" si="0"/>
        <v>3149</v>
      </c>
      <c r="M11" s="7">
        <v>10</v>
      </c>
      <c r="N11" s="7">
        <v>0</v>
      </c>
      <c r="O11" s="7">
        <f t="shared" si="1"/>
        <v>3159</v>
      </c>
      <c r="P11" s="7">
        <v>0</v>
      </c>
      <c r="Q11" s="7">
        <v>32</v>
      </c>
      <c r="R11" s="7">
        <v>0</v>
      </c>
      <c r="S11" s="7"/>
      <c r="T11" s="7">
        <v>1</v>
      </c>
      <c r="U11" s="7">
        <v>0</v>
      </c>
      <c r="V11" s="7">
        <v>103</v>
      </c>
      <c r="W11" s="7">
        <v>29</v>
      </c>
      <c r="X11" s="7">
        <v>15</v>
      </c>
      <c r="Y11" s="7">
        <f t="shared" si="2"/>
        <v>180</v>
      </c>
      <c r="Z11" s="7">
        <f t="shared" si="3"/>
        <v>3339</v>
      </c>
      <c r="AA11" s="8" t="s">
        <v>20</v>
      </c>
    </row>
    <row r="12" spans="1:27" ht="15" x14ac:dyDescent="0.25">
      <c r="A12" s="6" t="s">
        <v>15</v>
      </c>
      <c r="B12" s="65">
        <v>254</v>
      </c>
      <c r="C12" s="7">
        <v>604</v>
      </c>
      <c r="D12" s="7">
        <v>84</v>
      </c>
      <c r="E12" s="65">
        <v>1190</v>
      </c>
      <c r="F12" s="7">
        <v>11</v>
      </c>
      <c r="G12" s="65">
        <v>180</v>
      </c>
      <c r="H12" s="7">
        <v>2</v>
      </c>
      <c r="I12" s="65">
        <v>25</v>
      </c>
      <c r="J12" s="7"/>
      <c r="K12" s="36">
        <v>0</v>
      </c>
      <c r="L12" s="7">
        <f t="shared" si="0"/>
        <v>2350</v>
      </c>
      <c r="M12">
        <v>6</v>
      </c>
      <c r="N12" s="7">
        <v>0</v>
      </c>
      <c r="O12" s="7">
        <f t="shared" si="1"/>
        <v>2356</v>
      </c>
      <c r="P12" s="7">
        <v>0</v>
      </c>
      <c r="Q12" s="65">
        <v>25</v>
      </c>
      <c r="R12" s="7">
        <v>0</v>
      </c>
      <c r="S12" s="7"/>
      <c r="T12" s="7">
        <v>0</v>
      </c>
      <c r="U12" s="7">
        <v>0</v>
      </c>
      <c r="V12" s="7">
        <v>67</v>
      </c>
      <c r="W12" s="35">
        <v>31</v>
      </c>
      <c r="X12" s="7">
        <v>9</v>
      </c>
      <c r="Y12" s="7">
        <f t="shared" si="2"/>
        <v>132</v>
      </c>
      <c r="Z12" s="7">
        <f t="shared" si="3"/>
        <v>2488</v>
      </c>
      <c r="AA12" s="8" t="s">
        <v>15</v>
      </c>
    </row>
    <row r="13" spans="1:27" ht="15" x14ac:dyDescent="0.25">
      <c r="A13" s="6" t="s">
        <v>19</v>
      </c>
      <c r="B13" s="65">
        <v>428</v>
      </c>
      <c r="C13" s="7">
        <v>438</v>
      </c>
      <c r="D13" s="7">
        <v>106</v>
      </c>
      <c r="E13" s="65">
        <v>1059</v>
      </c>
      <c r="F13" s="7">
        <v>8</v>
      </c>
      <c r="G13" s="65">
        <v>113</v>
      </c>
      <c r="H13" s="7">
        <v>4</v>
      </c>
      <c r="I13" s="65">
        <v>13</v>
      </c>
      <c r="J13" s="7"/>
      <c r="K13" s="7">
        <v>0</v>
      </c>
      <c r="L13" s="7">
        <f t="shared" si="0"/>
        <v>2169</v>
      </c>
      <c r="M13">
        <v>10</v>
      </c>
      <c r="N13" s="7">
        <v>0</v>
      </c>
      <c r="O13" s="7">
        <f t="shared" si="1"/>
        <v>2179</v>
      </c>
      <c r="P13" s="7">
        <v>1</v>
      </c>
      <c r="Q13" s="65">
        <v>34</v>
      </c>
      <c r="R13" s="7">
        <v>0</v>
      </c>
      <c r="S13" s="7"/>
      <c r="T13" s="7">
        <v>0</v>
      </c>
      <c r="U13" s="7">
        <v>1</v>
      </c>
      <c r="V13" s="7">
        <v>65</v>
      </c>
      <c r="W13" s="35">
        <v>144</v>
      </c>
      <c r="X13" s="7">
        <v>12</v>
      </c>
      <c r="Y13" s="7">
        <f t="shared" si="2"/>
        <v>257</v>
      </c>
      <c r="Z13" s="7">
        <f t="shared" si="3"/>
        <v>2436</v>
      </c>
      <c r="AA13" s="8" t="s">
        <v>19</v>
      </c>
    </row>
    <row r="14" spans="1:27" ht="15" x14ac:dyDescent="0.25">
      <c r="A14" s="6" t="s">
        <v>21</v>
      </c>
      <c r="B14" s="65">
        <v>196</v>
      </c>
      <c r="C14" s="7">
        <v>311</v>
      </c>
      <c r="D14" s="7">
        <v>58</v>
      </c>
      <c r="E14" s="65">
        <v>905</v>
      </c>
      <c r="F14" s="7">
        <v>11</v>
      </c>
      <c r="G14" s="65">
        <v>81</v>
      </c>
      <c r="H14" s="7">
        <v>2</v>
      </c>
      <c r="I14" s="65">
        <v>20</v>
      </c>
      <c r="J14" s="7"/>
      <c r="K14" s="7">
        <v>0</v>
      </c>
      <c r="L14" s="7">
        <f t="shared" si="0"/>
        <v>1584</v>
      </c>
      <c r="M14">
        <v>6</v>
      </c>
      <c r="N14" s="7">
        <v>0</v>
      </c>
      <c r="O14" s="7">
        <f t="shared" si="1"/>
        <v>1590</v>
      </c>
      <c r="P14" s="7">
        <v>1</v>
      </c>
      <c r="Q14" s="65">
        <v>21</v>
      </c>
      <c r="R14" s="7">
        <v>0</v>
      </c>
      <c r="S14" s="7"/>
      <c r="T14" s="7">
        <v>0</v>
      </c>
      <c r="U14" s="7">
        <v>0</v>
      </c>
      <c r="V14" s="7">
        <v>3</v>
      </c>
      <c r="W14" s="35">
        <v>1</v>
      </c>
      <c r="X14" s="7">
        <v>0</v>
      </c>
      <c r="Y14" s="7">
        <f t="shared" si="2"/>
        <v>26</v>
      </c>
      <c r="Z14" s="7">
        <f t="shared" si="3"/>
        <v>1616</v>
      </c>
      <c r="AA14" s="8" t="s">
        <v>21</v>
      </c>
    </row>
    <row r="15" spans="1:27" ht="15" x14ac:dyDescent="0.25">
      <c r="A15" s="6" t="s">
        <v>24</v>
      </c>
      <c r="B15" s="65">
        <v>20</v>
      </c>
      <c r="C15" s="65">
        <v>14</v>
      </c>
      <c r="D15" s="7">
        <v>0</v>
      </c>
      <c r="E15" s="65">
        <v>12</v>
      </c>
      <c r="F15" s="7">
        <v>0</v>
      </c>
      <c r="G15" s="65">
        <v>0</v>
      </c>
      <c r="H15" s="7">
        <v>0</v>
      </c>
      <c r="I15" s="65">
        <v>0</v>
      </c>
      <c r="J15" s="7"/>
      <c r="K15" s="7">
        <v>0</v>
      </c>
      <c r="L15" s="7">
        <f t="shared" si="0"/>
        <v>46</v>
      </c>
      <c r="M15">
        <v>0</v>
      </c>
      <c r="N15" s="7">
        <v>0</v>
      </c>
      <c r="O15" s="7">
        <f t="shared" si="1"/>
        <v>46</v>
      </c>
      <c r="P15" s="7">
        <v>0</v>
      </c>
      <c r="Q15" s="65">
        <v>0</v>
      </c>
      <c r="R15" s="7">
        <v>0</v>
      </c>
      <c r="S15" s="7"/>
      <c r="T15" s="7">
        <v>0</v>
      </c>
      <c r="U15" s="7">
        <v>0</v>
      </c>
      <c r="V15" s="7">
        <v>0</v>
      </c>
      <c r="W15" s="35">
        <v>1</v>
      </c>
      <c r="X15" s="7">
        <v>0</v>
      </c>
      <c r="Y15" s="7">
        <f t="shared" si="2"/>
        <v>1</v>
      </c>
      <c r="Z15" s="7">
        <f t="shared" si="3"/>
        <v>47</v>
      </c>
      <c r="AA15" s="8" t="s">
        <v>24</v>
      </c>
    </row>
    <row r="16" spans="1:27" ht="15" x14ac:dyDescent="0.25">
      <c r="A16" s="6" t="s">
        <v>14</v>
      </c>
      <c r="B16" s="65">
        <v>457</v>
      </c>
      <c r="C16" s="7">
        <v>553</v>
      </c>
      <c r="D16" s="7">
        <v>135</v>
      </c>
      <c r="E16" s="65">
        <v>1123</v>
      </c>
      <c r="F16" s="7">
        <v>27</v>
      </c>
      <c r="G16" s="65">
        <v>234</v>
      </c>
      <c r="H16" s="7">
        <v>0</v>
      </c>
      <c r="I16" s="65">
        <v>19</v>
      </c>
      <c r="J16" s="7"/>
      <c r="K16" s="36">
        <v>0</v>
      </c>
      <c r="L16" s="7">
        <f t="shared" si="0"/>
        <v>2548</v>
      </c>
      <c r="M16">
        <v>13</v>
      </c>
      <c r="N16" s="7">
        <v>0</v>
      </c>
      <c r="O16" s="7">
        <f t="shared" si="1"/>
        <v>2561</v>
      </c>
      <c r="P16" s="7">
        <v>0</v>
      </c>
      <c r="Q16" s="65">
        <v>25</v>
      </c>
      <c r="R16" s="7">
        <v>0</v>
      </c>
      <c r="S16" s="7"/>
      <c r="T16" s="7">
        <v>0</v>
      </c>
      <c r="U16" s="7">
        <v>0</v>
      </c>
      <c r="V16" s="7">
        <v>93</v>
      </c>
      <c r="W16" s="35">
        <v>23</v>
      </c>
      <c r="X16" s="7">
        <v>0</v>
      </c>
      <c r="Y16" s="7">
        <f t="shared" si="2"/>
        <v>141</v>
      </c>
      <c r="Z16" s="7">
        <f t="shared" si="3"/>
        <v>2702</v>
      </c>
      <c r="AA16" s="8" t="s">
        <v>14</v>
      </c>
    </row>
    <row r="17" spans="1:36" ht="15" x14ac:dyDescent="0.25">
      <c r="A17" s="6" t="s">
        <v>11</v>
      </c>
      <c r="B17" s="65">
        <v>285</v>
      </c>
      <c r="C17" s="7">
        <v>464</v>
      </c>
      <c r="D17" s="7">
        <v>41</v>
      </c>
      <c r="E17" s="65">
        <v>898</v>
      </c>
      <c r="F17" s="7">
        <v>9</v>
      </c>
      <c r="G17" s="65">
        <v>151</v>
      </c>
      <c r="H17" s="7">
        <v>0</v>
      </c>
      <c r="I17" s="65">
        <v>42</v>
      </c>
      <c r="J17" s="7"/>
      <c r="K17" s="7">
        <v>0</v>
      </c>
      <c r="L17" s="7">
        <f t="shared" si="0"/>
        <v>1890</v>
      </c>
      <c r="M17">
        <v>4</v>
      </c>
      <c r="N17" s="7">
        <v>1</v>
      </c>
      <c r="O17" s="7">
        <f t="shared" si="1"/>
        <v>1895</v>
      </c>
      <c r="P17" s="7">
        <v>1</v>
      </c>
      <c r="Q17" s="65">
        <v>38</v>
      </c>
      <c r="R17" s="7">
        <v>0</v>
      </c>
      <c r="S17" s="7"/>
      <c r="T17" s="7">
        <v>1</v>
      </c>
      <c r="U17" s="7">
        <v>2</v>
      </c>
      <c r="V17" s="7">
        <v>95</v>
      </c>
      <c r="W17" s="35">
        <v>37</v>
      </c>
      <c r="X17" s="7">
        <v>3</v>
      </c>
      <c r="Y17" s="7">
        <f t="shared" si="2"/>
        <v>177</v>
      </c>
      <c r="Z17" s="7">
        <f t="shared" si="3"/>
        <v>2072</v>
      </c>
      <c r="AA17" s="8" t="s">
        <v>11</v>
      </c>
    </row>
    <row r="18" spans="1:36" ht="15" x14ac:dyDescent="0.25">
      <c r="A18" s="6" t="s">
        <v>17</v>
      </c>
      <c r="B18" s="65">
        <v>116</v>
      </c>
      <c r="C18" s="7">
        <v>222</v>
      </c>
      <c r="D18" s="7">
        <v>10</v>
      </c>
      <c r="E18" s="65">
        <v>554</v>
      </c>
      <c r="F18" s="7">
        <v>8</v>
      </c>
      <c r="G18" s="65">
        <v>57</v>
      </c>
      <c r="H18" s="7">
        <v>0</v>
      </c>
      <c r="I18" s="65">
        <v>18</v>
      </c>
      <c r="J18" s="7"/>
      <c r="K18" s="7">
        <v>0</v>
      </c>
      <c r="L18" s="7">
        <f t="shared" si="0"/>
        <v>985</v>
      </c>
      <c r="M18">
        <v>4</v>
      </c>
      <c r="N18" s="7">
        <v>0</v>
      </c>
      <c r="O18" s="7">
        <f t="shared" si="1"/>
        <v>989</v>
      </c>
      <c r="P18" s="7">
        <v>0</v>
      </c>
      <c r="Q18" s="65">
        <v>28</v>
      </c>
      <c r="R18" s="7">
        <v>0</v>
      </c>
      <c r="S18" s="7"/>
      <c r="T18" s="7">
        <v>0</v>
      </c>
      <c r="U18" s="7">
        <v>0</v>
      </c>
      <c r="V18" s="7">
        <v>0</v>
      </c>
      <c r="W18" s="35">
        <v>0</v>
      </c>
      <c r="X18" s="7">
        <v>0</v>
      </c>
      <c r="Y18" s="7">
        <f t="shared" si="2"/>
        <v>28</v>
      </c>
      <c r="Z18" s="7">
        <f t="shared" si="3"/>
        <v>1017</v>
      </c>
      <c r="AA18" s="8" t="s">
        <v>17</v>
      </c>
    </row>
    <row r="19" spans="1:36" x14ac:dyDescent="0.2">
      <c r="A19" s="6" t="s">
        <v>52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>
        <v>0</v>
      </c>
      <c r="L19" s="7">
        <f t="shared" si="0"/>
        <v>0</v>
      </c>
      <c r="M19" s="7">
        <v>0</v>
      </c>
      <c r="N19" s="7">
        <v>0</v>
      </c>
      <c r="O19" s="7">
        <f t="shared" si="1"/>
        <v>0</v>
      </c>
      <c r="P19" s="7">
        <v>0</v>
      </c>
      <c r="Q19" s="7">
        <v>0</v>
      </c>
      <c r="R19" s="7">
        <v>0</v>
      </c>
      <c r="S19" s="7"/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f t="shared" si="2"/>
        <v>0</v>
      </c>
      <c r="Z19" s="7">
        <f t="shared" si="3"/>
        <v>0</v>
      </c>
      <c r="AA19" s="8" t="s">
        <v>52</v>
      </c>
    </row>
    <row r="20" spans="1:36" x14ac:dyDescent="0.2">
      <c r="A20" s="6" t="s">
        <v>49</v>
      </c>
      <c r="B20" s="7">
        <v>115</v>
      </c>
      <c r="C20" s="7">
        <v>3</v>
      </c>
      <c r="D20" s="7">
        <v>1</v>
      </c>
      <c r="E20" s="7">
        <v>3</v>
      </c>
      <c r="F20" s="7">
        <v>0</v>
      </c>
      <c r="G20" s="7">
        <v>0</v>
      </c>
      <c r="H20">
        <v>0</v>
      </c>
      <c r="I20" s="7">
        <v>0</v>
      </c>
      <c r="J20" s="7"/>
      <c r="K20" s="7">
        <v>0</v>
      </c>
      <c r="L20" s="7">
        <f t="shared" si="0"/>
        <v>122</v>
      </c>
      <c r="M20" s="7">
        <v>0</v>
      </c>
      <c r="N20" s="7">
        <v>0</v>
      </c>
      <c r="O20" s="7">
        <f t="shared" si="1"/>
        <v>122</v>
      </c>
      <c r="P20" s="7">
        <v>0</v>
      </c>
      <c r="Q20" s="7">
        <v>0</v>
      </c>
      <c r="R20" s="7">
        <v>0</v>
      </c>
      <c r="S20" s="7"/>
      <c r="T20" s="7">
        <v>0</v>
      </c>
      <c r="U20" s="7">
        <v>1</v>
      </c>
      <c r="V20" s="7">
        <v>0</v>
      </c>
      <c r="W20" s="7">
        <v>4</v>
      </c>
      <c r="X20" s="7">
        <v>0</v>
      </c>
      <c r="Y20" s="7">
        <f t="shared" si="2"/>
        <v>5</v>
      </c>
      <c r="Z20" s="7">
        <f t="shared" si="3"/>
        <v>127</v>
      </c>
      <c r="AA20" s="8" t="s">
        <v>49</v>
      </c>
    </row>
    <row r="21" spans="1:36" ht="13.5" thickBot="1" x14ac:dyDescent="0.25">
      <c r="A21" s="30" t="s">
        <v>73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0</v>
      </c>
      <c r="V21" s="7"/>
      <c r="W21" s="7"/>
      <c r="X21" s="7"/>
      <c r="Y21" s="7"/>
      <c r="Z21" s="7"/>
      <c r="AA21" s="57" t="s">
        <v>73</v>
      </c>
    </row>
    <row r="22" spans="1:36" ht="14.25" thickTop="1" thickBot="1" x14ac:dyDescent="0.25">
      <c r="A22" s="11" t="s">
        <v>4</v>
      </c>
      <c r="B22" s="37">
        <f>SUM(B3:B21)</f>
        <v>6244</v>
      </c>
      <c r="C22" s="12">
        <f>SUM(C3:C21)</f>
        <v>8136</v>
      </c>
      <c r="D22" s="12">
        <f t="shared" ref="D22:Z22" si="4">SUM(D3:D21)</f>
        <v>1472</v>
      </c>
      <c r="E22" s="12">
        <f t="shared" si="4"/>
        <v>13582</v>
      </c>
      <c r="F22" s="12">
        <f t="shared" si="4"/>
        <v>554</v>
      </c>
      <c r="G22" s="12">
        <f t="shared" si="4"/>
        <v>2353</v>
      </c>
      <c r="H22" s="12">
        <f>SUM(H3:H21)</f>
        <v>33</v>
      </c>
      <c r="I22" s="12">
        <f t="shared" si="4"/>
        <v>305</v>
      </c>
      <c r="J22" s="12">
        <f t="shared" si="4"/>
        <v>0</v>
      </c>
      <c r="K22" s="12">
        <f>SUM(K3:K21)</f>
        <v>48</v>
      </c>
      <c r="L22" s="12">
        <f t="shared" si="4"/>
        <v>32727</v>
      </c>
      <c r="M22" s="12">
        <f t="shared" si="4"/>
        <v>111</v>
      </c>
      <c r="N22" s="12">
        <f t="shared" si="4"/>
        <v>1</v>
      </c>
      <c r="O22" s="12">
        <f t="shared" si="4"/>
        <v>32839</v>
      </c>
      <c r="P22" s="12">
        <f t="shared" si="4"/>
        <v>327</v>
      </c>
      <c r="Q22" s="12">
        <f t="shared" si="4"/>
        <v>371</v>
      </c>
      <c r="R22" s="12">
        <f t="shared" si="4"/>
        <v>1</v>
      </c>
      <c r="S22" s="12">
        <f t="shared" si="4"/>
        <v>0</v>
      </c>
      <c r="T22" s="12">
        <f t="shared" si="4"/>
        <v>3</v>
      </c>
      <c r="U22" s="12">
        <f t="shared" si="4"/>
        <v>15</v>
      </c>
      <c r="V22" s="12">
        <f t="shared" si="4"/>
        <v>908</v>
      </c>
      <c r="W22" s="12">
        <f t="shared" si="4"/>
        <v>390</v>
      </c>
      <c r="X22" s="12">
        <f t="shared" si="4"/>
        <v>55</v>
      </c>
      <c r="Y22" s="12">
        <f t="shared" si="4"/>
        <v>2070</v>
      </c>
      <c r="Z22" s="12">
        <f t="shared" si="4"/>
        <v>34909</v>
      </c>
      <c r="AA22" s="13" t="s">
        <v>4</v>
      </c>
    </row>
    <row r="23" spans="1:36" ht="13.5" thickTop="1" x14ac:dyDescent="0.2">
      <c r="F23"/>
      <c r="I23"/>
      <c r="Z23" s="19">
        <f>SUM(O22,Y22)</f>
        <v>34909</v>
      </c>
    </row>
    <row r="24" spans="1:36" x14ac:dyDescent="0.2">
      <c r="B24" s="35"/>
      <c r="C24" s="35"/>
      <c r="E24" s="35"/>
      <c r="G24" s="35"/>
      <c r="H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55"/>
      <c r="AA24" s="35"/>
      <c r="AI24" t="s">
        <v>26</v>
      </c>
      <c r="AJ24" t="s">
        <v>26</v>
      </c>
    </row>
    <row r="25" spans="1:36" x14ac:dyDescent="0.2">
      <c r="B25" s="35"/>
      <c r="G25" s="35"/>
    </row>
    <row r="26" spans="1:36" ht="15" x14ac:dyDescent="0.25">
      <c r="A26" t="s">
        <v>98</v>
      </c>
      <c r="B26">
        <v>0</v>
      </c>
      <c r="F26"/>
      <c r="H26" s="47"/>
      <c r="I26" s="56"/>
      <c r="J26" s="47"/>
      <c r="K26" s="47"/>
      <c r="L26" s="47"/>
      <c r="M26" s="47"/>
      <c r="N26" s="47"/>
      <c r="O26" s="47"/>
      <c r="P26" s="47">
        <v>0</v>
      </c>
      <c r="Q26" s="47">
        <v>0</v>
      </c>
      <c r="R26" s="47"/>
      <c r="W26" s="35"/>
    </row>
    <row r="27" spans="1:36" ht="15" x14ac:dyDescent="0.25">
      <c r="A27" t="s">
        <v>49</v>
      </c>
      <c r="B27">
        <v>0</v>
      </c>
      <c r="F27"/>
      <c r="H27" s="47"/>
      <c r="I27" s="56"/>
      <c r="J27" s="47"/>
      <c r="K27" s="47"/>
      <c r="L27" s="47"/>
      <c r="M27" s="47"/>
      <c r="N27" s="47"/>
      <c r="O27" s="47"/>
      <c r="P27" s="47">
        <v>0</v>
      </c>
      <c r="Q27" s="47">
        <v>0</v>
      </c>
      <c r="R27" s="47"/>
      <c r="W27" s="35"/>
    </row>
    <row r="28" spans="1:36" ht="15" x14ac:dyDescent="0.25">
      <c r="A28" t="s">
        <v>99</v>
      </c>
      <c r="B28">
        <v>0</v>
      </c>
      <c r="D28" s="35"/>
      <c r="F28"/>
      <c r="H28" s="47"/>
      <c r="I28" s="56"/>
      <c r="J28" s="47"/>
      <c r="K28" s="47"/>
      <c r="L28" s="47"/>
      <c r="M28" s="47"/>
      <c r="N28" s="47"/>
      <c r="O28" s="47"/>
      <c r="P28" s="47">
        <v>0</v>
      </c>
      <c r="Q28" s="47">
        <v>22</v>
      </c>
      <c r="R28" s="47"/>
      <c r="W28" s="35"/>
    </row>
    <row r="29" spans="1:36" ht="15" x14ac:dyDescent="0.25">
      <c r="A29" t="s">
        <v>100</v>
      </c>
      <c r="B29">
        <v>8</v>
      </c>
      <c r="D29" s="35"/>
      <c r="F29"/>
      <c r="G29" s="47"/>
      <c r="H29" s="47"/>
      <c r="I29" s="56"/>
      <c r="J29" s="47"/>
      <c r="K29" s="47"/>
      <c r="L29" s="47"/>
      <c r="M29" s="47"/>
      <c r="N29" s="47"/>
      <c r="O29" s="47"/>
      <c r="P29" s="47">
        <v>8</v>
      </c>
      <c r="Q29" s="47">
        <v>14</v>
      </c>
      <c r="R29" s="47"/>
      <c r="W29" s="35"/>
    </row>
    <row r="30" spans="1:36" ht="15" x14ac:dyDescent="0.25">
      <c r="A30" t="s">
        <v>101</v>
      </c>
      <c r="B30">
        <v>0</v>
      </c>
      <c r="D30" s="35"/>
      <c r="F30"/>
      <c r="G30" s="47"/>
      <c r="H30" s="47"/>
      <c r="I30" s="56"/>
      <c r="J30" s="47"/>
      <c r="K30" s="47"/>
      <c r="L30" s="47"/>
      <c r="M30" s="47"/>
      <c r="N30" s="47"/>
      <c r="O30" s="47"/>
      <c r="P30" s="47">
        <v>0</v>
      </c>
      <c r="Q30" s="47">
        <v>32</v>
      </c>
      <c r="R30" s="47"/>
      <c r="W30" s="35"/>
    </row>
    <row r="31" spans="1:36" ht="15" x14ac:dyDescent="0.25">
      <c r="A31" t="s">
        <v>102</v>
      </c>
      <c r="B31">
        <v>0</v>
      </c>
      <c r="F31"/>
      <c r="H31" s="47"/>
      <c r="I31" s="56"/>
      <c r="J31" s="47"/>
      <c r="K31" s="47"/>
      <c r="L31" s="47"/>
      <c r="M31" s="47"/>
      <c r="N31" s="47"/>
      <c r="O31" s="47"/>
      <c r="P31" s="47">
        <v>0</v>
      </c>
      <c r="Q31" s="47">
        <v>29</v>
      </c>
      <c r="R31" s="47"/>
      <c r="W31" s="35"/>
    </row>
    <row r="32" spans="1:36" ht="15" x14ac:dyDescent="0.25">
      <c r="A32" t="s">
        <v>103</v>
      </c>
      <c r="B32">
        <v>169</v>
      </c>
      <c r="F32"/>
      <c r="G32" s="47"/>
      <c r="H32" s="47"/>
      <c r="I32" s="56"/>
      <c r="J32" s="47"/>
      <c r="K32" s="47"/>
      <c r="L32" s="47"/>
      <c r="M32" s="47"/>
      <c r="N32" s="47"/>
      <c r="O32" s="47"/>
      <c r="P32" s="47">
        <v>169</v>
      </c>
      <c r="Q32" s="47">
        <v>36</v>
      </c>
      <c r="R32" s="47"/>
      <c r="W32" s="35"/>
    </row>
    <row r="33" spans="1:23" ht="15" x14ac:dyDescent="0.25">
      <c r="A33" t="s">
        <v>104</v>
      </c>
      <c r="B33">
        <v>0</v>
      </c>
      <c r="F33"/>
      <c r="H33" s="47"/>
      <c r="I33" s="56"/>
      <c r="J33" s="47"/>
      <c r="K33" s="47"/>
      <c r="L33" s="47"/>
      <c r="M33" s="47"/>
      <c r="N33" s="47"/>
      <c r="O33" s="47"/>
      <c r="P33" s="47">
        <v>0</v>
      </c>
      <c r="Q33" s="47">
        <v>17</v>
      </c>
      <c r="R33" s="47"/>
      <c r="W33" s="35"/>
    </row>
    <row r="34" spans="1:23" ht="15" x14ac:dyDescent="0.25">
      <c r="A34" t="s">
        <v>105</v>
      </c>
      <c r="B34" s="47">
        <v>0</v>
      </c>
      <c r="C34" s="47"/>
      <c r="E34" s="47"/>
      <c r="F34"/>
      <c r="G34" s="47"/>
      <c r="H34" s="47"/>
      <c r="I34" s="56"/>
      <c r="J34" s="47"/>
      <c r="K34" s="47"/>
      <c r="L34" s="47"/>
      <c r="M34" s="47"/>
      <c r="N34" s="47"/>
      <c r="O34" s="47"/>
      <c r="P34" s="47">
        <v>0</v>
      </c>
      <c r="Q34" s="47">
        <v>32</v>
      </c>
      <c r="R34" s="47"/>
      <c r="W34" s="35"/>
    </row>
    <row r="35" spans="1:23" ht="15" x14ac:dyDescent="0.25">
      <c r="A35" t="s">
        <v>106</v>
      </c>
      <c r="B35">
        <v>147</v>
      </c>
      <c r="F35"/>
      <c r="G35" s="47"/>
      <c r="H35" s="47"/>
      <c r="I35" s="56"/>
      <c r="J35" s="47"/>
      <c r="K35" s="47"/>
      <c r="L35" s="47"/>
      <c r="M35" s="47"/>
      <c r="N35" s="47"/>
      <c r="O35" s="47"/>
      <c r="P35" s="47">
        <v>147</v>
      </c>
      <c r="Q35" s="47">
        <v>18</v>
      </c>
      <c r="R35" s="47"/>
      <c r="W35" s="35"/>
    </row>
    <row r="36" spans="1:23" ht="15" x14ac:dyDescent="0.25">
      <c r="A36" t="s">
        <v>77</v>
      </c>
      <c r="B36">
        <v>0</v>
      </c>
      <c r="G36" s="47"/>
      <c r="H36" s="47"/>
      <c r="I36" s="56"/>
      <c r="J36" s="47"/>
      <c r="K36" s="47"/>
      <c r="L36" s="47"/>
      <c r="M36" s="47"/>
      <c r="N36" s="47"/>
      <c r="O36" s="47"/>
      <c r="P36" s="47">
        <v>0</v>
      </c>
      <c r="Q36" s="47">
        <v>0</v>
      </c>
      <c r="R36" s="47"/>
      <c r="W36" s="35"/>
    </row>
    <row r="37" spans="1:23" ht="15" x14ac:dyDescent="0.25">
      <c r="A37" t="s">
        <v>107</v>
      </c>
      <c r="B37">
        <v>0</v>
      </c>
      <c r="G37" s="47"/>
      <c r="H37" s="47"/>
      <c r="I37" s="56"/>
      <c r="J37" s="47"/>
      <c r="K37" s="47"/>
      <c r="L37" s="47"/>
      <c r="M37" s="47"/>
      <c r="N37" s="47"/>
      <c r="O37" s="47"/>
      <c r="P37" s="47">
        <v>0</v>
      </c>
      <c r="R37" s="47"/>
      <c r="W37" s="35"/>
    </row>
    <row r="38" spans="1:23" ht="15" x14ac:dyDescent="0.25">
      <c r="A38" t="s">
        <v>108</v>
      </c>
      <c r="B38">
        <v>1</v>
      </c>
      <c r="G38" s="47"/>
      <c r="H38" s="47"/>
      <c r="I38" s="56"/>
      <c r="J38" s="47"/>
      <c r="K38" s="47"/>
      <c r="L38" s="47"/>
      <c r="M38" s="47"/>
      <c r="N38" s="47"/>
      <c r="O38" s="47"/>
      <c r="P38" s="47">
        <v>1</v>
      </c>
      <c r="R38" s="47"/>
      <c r="W38" s="35"/>
    </row>
    <row r="39" spans="1:23" ht="15" x14ac:dyDescent="0.25">
      <c r="A39" t="s">
        <v>109</v>
      </c>
      <c r="B39">
        <v>1</v>
      </c>
      <c r="G39" s="47"/>
      <c r="H39" s="47"/>
      <c r="I39" s="56"/>
      <c r="J39" s="47"/>
      <c r="K39" s="47"/>
      <c r="L39" s="47"/>
      <c r="M39" s="47"/>
      <c r="N39" s="47"/>
      <c r="O39" s="47"/>
      <c r="P39" s="47">
        <v>1</v>
      </c>
      <c r="R39" s="47"/>
      <c r="W39" s="35"/>
    </row>
    <row r="40" spans="1:23" ht="15" x14ac:dyDescent="0.25">
      <c r="A40" t="s">
        <v>81</v>
      </c>
      <c r="B40">
        <v>0</v>
      </c>
      <c r="G40" s="47"/>
      <c r="H40" s="47"/>
      <c r="I40" s="56"/>
      <c r="J40" s="47"/>
      <c r="K40" s="47"/>
      <c r="L40" s="47"/>
      <c r="M40" s="47"/>
      <c r="N40" s="47"/>
      <c r="O40" s="47"/>
      <c r="P40" s="47">
        <v>0</v>
      </c>
      <c r="R40" s="47"/>
      <c r="W40" s="35"/>
    </row>
    <row r="41" spans="1:23" ht="15" x14ac:dyDescent="0.25">
      <c r="A41" t="s">
        <v>110</v>
      </c>
      <c r="B41">
        <v>0</v>
      </c>
      <c r="G41" s="47"/>
      <c r="H41" s="47"/>
      <c r="I41" s="56"/>
      <c r="J41" s="47"/>
      <c r="K41" s="47"/>
      <c r="L41" s="47"/>
      <c r="M41" s="47"/>
      <c r="N41" s="47"/>
      <c r="O41" s="47"/>
      <c r="P41" s="47">
        <v>0</v>
      </c>
      <c r="R41" s="47"/>
      <c r="W41" s="35"/>
    </row>
    <row r="42" spans="1:23" ht="15" x14ac:dyDescent="0.25">
      <c r="A42" t="s">
        <v>111</v>
      </c>
      <c r="B42" s="47">
        <v>1</v>
      </c>
      <c r="C42" s="47"/>
      <c r="E42" s="47"/>
      <c r="F42"/>
      <c r="G42" s="47"/>
      <c r="H42" s="47"/>
      <c r="I42" s="56"/>
      <c r="J42" s="47"/>
      <c r="K42" s="47"/>
      <c r="L42" s="47"/>
      <c r="M42" s="47"/>
      <c r="N42" s="47"/>
      <c r="O42" s="47"/>
      <c r="P42" s="47">
        <v>1</v>
      </c>
      <c r="R42" s="47"/>
      <c r="W42" s="35"/>
    </row>
    <row r="43" spans="1:23" ht="15" x14ac:dyDescent="0.25">
      <c r="A43" t="s">
        <v>112</v>
      </c>
      <c r="B43" s="47">
        <v>0</v>
      </c>
      <c r="C43" s="47"/>
      <c r="E43" s="47"/>
      <c r="F43"/>
      <c r="G43" s="47"/>
      <c r="H43" s="47"/>
      <c r="I43" s="56"/>
      <c r="J43" s="47"/>
      <c r="K43" s="47"/>
      <c r="L43" s="47"/>
      <c r="M43" s="47"/>
      <c r="N43" s="47"/>
      <c r="O43" s="47"/>
      <c r="P43" s="47">
        <v>0</v>
      </c>
      <c r="R43" s="47"/>
      <c r="W43" s="35"/>
    </row>
    <row r="44" spans="1:23" ht="15" x14ac:dyDescent="0.25">
      <c r="A44" t="s">
        <v>82</v>
      </c>
      <c r="B44" s="47">
        <v>0</v>
      </c>
      <c r="C44" s="47"/>
      <c r="D44" s="47"/>
      <c r="E44" s="47"/>
      <c r="F44" s="56"/>
      <c r="G44" s="47"/>
      <c r="H44" s="47"/>
      <c r="I44" s="56"/>
      <c r="J44" s="47"/>
      <c r="K44" s="47"/>
      <c r="L44" s="47"/>
      <c r="M44" s="47"/>
      <c r="N44" s="47"/>
      <c r="O44" s="47"/>
      <c r="P44" s="47">
        <v>0</v>
      </c>
      <c r="Q44" s="47">
        <v>0</v>
      </c>
      <c r="R44" s="47"/>
      <c r="W44" s="35"/>
    </row>
    <row r="45" spans="1:23" ht="15" x14ac:dyDescent="0.25">
      <c r="A45" t="s">
        <v>113</v>
      </c>
      <c r="B45" s="47">
        <v>0</v>
      </c>
      <c r="C45" s="47"/>
      <c r="D45" s="47"/>
      <c r="E45" s="47"/>
      <c r="F45" s="56"/>
      <c r="G45" s="47"/>
      <c r="H45" s="47"/>
      <c r="I45" s="56"/>
      <c r="J45" s="47"/>
      <c r="K45" s="47"/>
      <c r="L45" s="47"/>
      <c r="M45" s="47"/>
      <c r="N45" s="47"/>
      <c r="O45" s="47"/>
      <c r="P45" s="47">
        <v>0</v>
      </c>
      <c r="Q45" s="47">
        <v>0</v>
      </c>
      <c r="R45" s="47"/>
      <c r="W45" s="35"/>
    </row>
    <row r="46" spans="1:23" ht="15" x14ac:dyDescent="0.25">
      <c r="A46" s="47"/>
      <c r="B46" s="47"/>
      <c r="C46" s="47"/>
      <c r="D46" s="47"/>
      <c r="E46" s="47"/>
      <c r="F46" s="56"/>
      <c r="G46" s="47"/>
      <c r="H46" s="47"/>
      <c r="I46" s="56"/>
      <c r="J46" s="47"/>
      <c r="K46" s="47"/>
      <c r="L46" s="47"/>
      <c r="M46" s="47"/>
      <c r="N46" s="47"/>
      <c r="O46" s="47"/>
      <c r="P46" s="47"/>
      <c r="Q46" s="47"/>
      <c r="R46" s="47"/>
    </row>
    <row r="47" spans="1:23" ht="15" x14ac:dyDescent="0.25">
      <c r="A47" s="47"/>
      <c r="B47" s="47"/>
      <c r="C47" s="47"/>
      <c r="D47" s="47"/>
      <c r="E47" s="47"/>
      <c r="F47" s="56"/>
      <c r="G47" s="47"/>
      <c r="H47" s="47"/>
      <c r="I47" s="56"/>
      <c r="J47" s="47"/>
      <c r="K47" s="47"/>
      <c r="L47" s="47"/>
      <c r="M47" s="47"/>
      <c r="N47" s="47"/>
      <c r="O47" s="47"/>
      <c r="P47" s="47"/>
      <c r="Q47" s="47"/>
      <c r="R47" s="47"/>
    </row>
    <row r="48" spans="1:23" ht="15" x14ac:dyDescent="0.25">
      <c r="A48" s="47"/>
      <c r="B48" s="47"/>
      <c r="C48" s="47"/>
      <c r="D48" s="47"/>
      <c r="E48" s="47"/>
      <c r="F48" s="56"/>
      <c r="G48" s="47"/>
      <c r="H48" s="47"/>
      <c r="I48" s="56"/>
      <c r="J48" s="47"/>
      <c r="K48" s="47"/>
      <c r="L48" s="47"/>
      <c r="M48" s="47"/>
      <c r="N48" s="47"/>
      <c r="O48" s="47"/>
      <c r="P48" s="47"/>
      <c r="Q48" s="47"/>
      <c r="R48" s="47"/>
    </row>
    <row r="49" spans="1:18" ht="15" x14ac:dyDescent="0.25">
      <c r="A49" s="47"/>
      <c r="B49" s="47"/>
      <c r="C49" s="47"/>
      <c r="D49" s="47"/>
      <c r="E49" s="47"/>
      <c r="F49" s="56"/>
      <c r="G49" s="47"/>
      <c r="H49" s="47"/>
      <c r="I49" s="56"/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15" x14ac:dyDescent="0.25">
      <c r="A50" s="47"/>
      <c r="B50" s="47"/>
      <c r="C50" s="47"/>
      <c r="D50" s="47"/>
      <c r="E50" s="47"/>
      <c r="F50" s="56"/>
      <c r="G50" s="47"/>
      <c r="H50" s="47"/>
      <c r="I50" s="56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5" x14ac:dyDescent="0.25">
      <c r="A51" s="47"/>
      <c r="B51" s="47"/>
      <c r="C51" s="47"/>
      <c r="D51" s="47"/>
      <c r="E51" s="47"/>
      <c r="F51" s="56"/>
      <c r="G51" s="47"/>
      <c r="H51" s="47"/>
      <c r="I51" s="56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5" x14ac:dyDescent="0.25">
      <c r="A52" s="47"/>
      <c r="B52" s="47"/>
      <c r="C52" s="47"/>
      <c r="D52" s="47"/>
      <c r="E52" s="47"/>
      <c r="F52" s="56"/>
      <c r="G52" s="47"/>
      <c r="H52" s="47"/>
      <c r="I52" s="56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15" x14ac:dyDescent="0.25">
      <c r="A53" s="47"/>
      <c r="B53" s="47"/>
      <c r="C53" s="47"/>
      <c r="D53" s="47"/>
      <c r="E53" s="47"/>
      <c r="F53" s="56"/>
      <c r="G53" s="47"/>
      <c r="H53" s="47"/>
      <c r="I53" s="56"/>
      <c r="J53" s="47"/>
      <c r="K53" s="47"/>
      <c r="L53" s="47"/>
      <c r="M53" s="47"/>
      <c r="N53" s="47"/>
      <c r="O53" s="47"/>
      <c r="P53" s="47"/>
      <c r="Q53" s="47"/>
      <c r="R53" s="47"/>
    </row>
    <row r="54" spans="1:18" ht="15" x14ac:dyDescent="0.25">
      <c r="A54" s="47"/>
      <c r="B54" s="47"/>
      <c r="C54" s="47"/>
      <c r="D54" s="47"/>
      <c r="E54" s="47"/>
      <c r="F54" s="56"/>
      <c r="G54" s="47"/>
      <c r="H54" s="47"/>
      <c r="I54" s="56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15" x14ac:dyDescent="0.25">
      <c r="A55" s="47"/>
      <c r="B55" s="47"/>
      <c r="C55" s="47"/>
      <c r="D55" s="47"/>
      <c r="E55" s="47"/>
      <c r="G55" s="47"/>
      <c r="H55" s="47"/>
      <c r="I55" s="56"/>
      <c r="J55" s="47"/>
      <c r="K55" s="47"/>
      <c r="L55" s="47"/>
      <c r="M55" s="47"/>
      <c r="N55" s="47"/>
      <c r="O55" s="47"/>
      <c r="P55" s="47"/>
      <c r="Q55" s="47"/>
      <c r="R55" s="47"/>
    </row>
    <row r="57" spans="1:18" ht="15" x14ac:dyDescent="0.25">
      <c r="A57" s="47"/>
      <c r="B57" s="47"/>
      <c r="C57" s="47"/>
      <c r="D57" s="47"/>
      <c r="E57" s="47"/>
      <c r="F57" s="56"/>
      <c r="G57" s="47"/>
      <c r="H57" s="47"/>
      <c r="I57" s="56"/>
      <c r="J57" s="47"/>
      <c r="K57" s="47"/>
      <c r="L57" s="47"/>
      <c r="M57" s="47"/>
      <c r="N57" s="47"/>
      <c r="O57" s="47"/>
      <c r="P57" s="47"/>
      <c r="Q57" s="47"/>
      <c r="R57" s="47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3 Additions&amp;C&amp;P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zoomScaleNormal="100" workbookViewId="0">
      <selection activeCell="Z25" sqref="Z25"/>
    </sheetView>
  </sheetViews>
  <sheetFormatPr defaultRowHeight="12.75" x14ac:dyDescent="0.2"/>
  <cols>
    <col min="1" max="1" width="21.140625" customWidth="1"/>
    <col min="2" max="2" width="8.85546875" customWidth="1"/>
    <col min="3" max="3" width="8.5703125" customWidth="1"/>
    <col min="4" max="4" width="9" customWidth="1"/>
    <col min="5" max="6" width="8.5703125" customWidth="1"/>
    <col min="7" max="7" width="9" customWidth="1"/>
    <col min="8" max="9" width="8.5703125" customWidth="1"/>
    <col min="10" max="10" width="8.7109375" customWidth="1"/>
    <col min="11" max="11" width="8.5703125" customWidth="1"/>
    <col min="12" max="12" width="9.5703125" customWidth="1"/>
    <col min="13" max="13" width="11.28515625" customWidth="1"/>
    <col min="16" max="16" width="9.28515625" customWidth="1"/>
    <col min="17" max="18" width="9.28515625" bestFit="1" customWidth="1"/>
    <col min="19" max="19" width="9.28515625" customWidth="1"/>
    <col min="20" max="20" width="10" customWidth="1"/>
    <col min="21" max="23" width="9.5703125" customWidth="1"/>
    <col min="24" max="25" width="10" customWidth="1"/>
    <col min="26" max="26" width="9.28515625" customWidth="1"/>
    <col min="27" max="27" width="9.5703125" customWidth="1"/>
    <col min="28" max="28" width="10.42578125" customWidth="1"/>
    <col min="29" max="29" width="10" customWidth="1"/>
    <col min="30" max="30" width="10.5703125" customWidth="1"/>
    <col min="31" max="31" width="21.28515625" customWidth="1"/>
  </cols>
  <sheetData>
    <row r="1" spans="1:32" x14ac:dyDescent="0.2">
      <c r="A1" t="s">
        <v>26</v>
      </c>
    </row>
    <row r="2" spans="1:32" ht="18.75" thickBot="1" x14ac:dyDescent="0.3">
      <c r="A2" s="1" t="s">
        <v>96</v>
      </c>
    </row>
    <row r="3" spans="1:32" ht="13.5" thickTop="1" x14ac:dyDescent="0.2">
      <c r="A3" s="2" t="s">
        <v>56</v>
      </c>
      <c r="B3" s="3" t="s">
        <v>5</v>
      </c>
      <c r="C3" s="3" t="s">
        <v>0</v>
      </c>
      <c r="D3" s="3" t="s">
        <v>1</v>
      </c>
      <c r="E3" s="3" t="s">
        <v>2</v>
      </c>
      <c r="F3" s="3" t="s">
        <v>27</v>
      </c>
      <c r="G3" s="3" t="s">
        <v>28</v>
      </c>
      <c r="H3" s="3" t="s">
        <v>39</v>
      </c>
      <c r="I3" s="3" t="s">
        <v>40</v>
      </c>
      <c r="J3" s="3" t="s">
        <v>41</v>
      </c>
      <c r="K3" s="3" t="s">
        <v>42</v>
      </c>
      <c r="L3" s="4" t="s">
        <v>43</v>
      </c>
      <c r="M3" s="4" t="s">
        <v>57</v>
      </c>
      <c r="N3" s="4" t="s">
        <v>58</v>
      </c>
      <c r="O3" s="4" t="s">
        <v>59</v>
      </c>
      <c r="P3" s="4" t="s">
        <v>7</v>
      </c>
      <c r="Q3" s="4" t="s">
        <v>45</v>
      </c>
      <c r="R3" s="4" t="s">
        <v>30</v>
      </c>
      <c r="S3" s="4" t="s">
        <v>31</v>
      </c>
      <c r="T3" s="4" t="s">
        <v>32</v>
      </c>
      <c r="U3" s="4" t="s">
        <v>33</v>
      </c>
      <c r="V3" s="4" t="s">
        <v>34</v>
      </c>
      <c r="W3" s="4" t="s">
        <v>35</v>
      </c>
      <c r="X3" s="4" t="s">
        <v>36</v>
      </c>
      <c r="Y3" s="4" t="s">
        <v>37</v>
      </c>
      <c r="Z3" s="4" t="s">
        <v>38</v>
      </c>
      <c r="AA3" s="4" t="s">
        <v>3</v>
      </c>
      <c r="AB3" s="4" t="s">
        <v>44</v>
      </c>
      <c r="AC3" s="4" t="s">
        <v>8</v>
      </c>
      <c r="AD3" s="4" t="s">
        <v>6</v>
      </c>
      <c r="AE3" s="5" t="s">
        <v>56</v>
      </c>
    </row>
    <row r="4" spans="1:32" x14ac:dyDescent="0.2">
      <c r="A4" s="6" t="s">
        <v>48</v>
      </c>
      <c r="B4" s="7">
        <v>0</v>
      </c>
      <c r="C4" s="7">
        <v>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f>SUM(B4:L4)</f>
        <v>8</v>
      </c>
      <c r="N4" s="7">
        <v>0</v>
      </c>
      <c r="O4" s="7">
        <v>0</v>
      </c>
      <c r="P4" s="7">
        <f>SUM(B4:L4,N4:O4)</f>
        <v>8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f>SUM(Q4:AB4)</f>
        <v>0</v>
      </c>
      <c r="AD4" s="7">
        <f>SUM(M4+AC4)</f>
        <v>8</v>
      </c>
      <c r="AE4" s="8" t="s">
        <v>48</v>
      </c>
      <c r="AF4" s="8"/>
    </row>
    <row r="5" spans="1:32" x14ac:dyDescent="0.2">
      <c r="A5" s="6" t="s">
        <v>22</v>
      </c>
      <c r="B5" s="7">
        <v>1638</v>
      </c>
      <c r="C5" s="7">
        <v>1178</v>
      </c>
      <c r="D5" s="7">
        <v>48</v>
      </c>
      <c r="E5" s="7">
        <v>1059</v>
      </c>
      <c r="F5" s="7">
        <v>10</v>
      </c>
      <c r="G5" s="7">
        <v>46</v>
      </c>
      <c r="H5" s="7">
        <v>4</v>
      </c>
      <c r="I5" s="7">
        <v>195</v>
      </c>
      <c r="J5" s="7">
        <v>0</v>
      </c>
      <c r="K5" s="7">
        <v>0</v>
      </c>
      <c r="L5" s="7">
        <v>0</v>
      </c>
      <c r="M5" s="7">
        <f t="shared" ref="M5:M23" si="0">SUM(B5:L5)</f>
        <v>4178</v>
      </c>
      <c r="N5" s="7">
        <v>1</v>
      </c>
      <c r="O5" s="7">
        <v>0</v>
      </c>
      <c r="P5" s="7">
        <f t="shared" ref="P5:P23" si="1">SUM(B5:L5,N5:O5)</f>
        <v>4179</v>
      </c>
      <c r="Q5" s="7">
        <v>96</v>
      </c>
      <c r="R5" s="7">
        <v>106</v>
      </c>
      <c r="S5" s="7">
        <v>3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2</v>
      </c>
      <c r="Z5" s="7">
        <v>0</v>
      </c>
      <c r="AA5" s="7">
        <v>0</v>
      </c>
      <c r="AB5" s="7">
        <v>0</v>
      </c>
      <c r="AC5" s="7">
        <f t="shared" ref="AC5:AC23" si="2">SUM(Q5:AB5)</f>
        <v>208</v>
      </c>
      <c r="AD5" s="7">
        <f t="shared" ref="AD5:AD23" si="3">SUM(M5+AC5)</f>
        <v>4386</v>
      </c>
      <c r="AE5" s="8" t="s">
        <v>22</v>
      </c>
      <c r="AF5" s="8"/>
    </row>
    <row r="6" spans="1:32" x14ac:dyDescent="0.2">
      <c r="A6" s="6" t="s">
        <v>18</v>
      </c>
      <c r="B6" s="7">
        <v>340</v>
      </c>
      <c r="C6" s="7">
        <v>246</v>
      </c>
      <c r="D6" s="7">
        <v>33</v>
      </c>
      <c r="E6" s="7">
        <v>489</v>
      </c>
      <c r="F6" s="7">
        <v>3</v>
      </c>
      <c r="G6" s="7">
        <v>30</v>
      </c>
      <c r="H6" s="7">
        <v>7</v>
      </c>
      <c r="I6" s="7">
        <v>184</v>
      </c>
      <c r="J6" s="7">
        <v>0</v>
      </c>
      <c r="K6" s="7">
        <v>0</v>
      </c>
      <c r="L6" s="7">
        <v>0</v>
      </c>
      <c r="M6" s="7">
        <f t="shared" si="0"/>
        <v>1332</v>
      </c>
      <c r="N6" s="7">
        <v>3</v>
      </c>
      <c r="O6" s="7">
        <v>1</v>
      </c>
      <c r="P6" s="7">
        <f t="shared" si="1"/>
        <v>1336</v>
      </c>
      <c r="Q6" s="7">
        <v>73</v>
      </c>
      <c r="R6" s="7">
        <v>30</v>
      </c>
      <c r="S6" s="7">
        <v>3</v>
      </c>
      <c r="T6" s="7">
        <v>0</v>
      </c>
      <c r="U6" s="7">
        <v>0</v>
      </c>
      <c r="V6" s="7">
        <v>0</v>
      </c>
      <c r="W6" s="7">
        <v>0</v>
      </c>
      <c r="X6" s="7">
        <v>28</v>
      </c>
      <c r="Y6" s="7">
        <v>87</v>
      </c>
      <c r="Z6" s="7">
        <v>0</v>
      </c>
      <c r="AA6" s="7">
        <v>0</v>
      </c>
      <c r="AB6" s="7">
        <v>0</v>
      </c>
      <c r="AC6" s="7">
        <f t="shared" si="2"/>
        <v>221</v>
      </c>
      <c r="AD6" s="7">
        <f t="shared" si="3"/>
        <v>1553</v>
      </c>
      <c r="AE6" s="8" t="s">
        <v>18</v>
      </c>
      <c r="AF6" s="8"/>
    </row>
    <row r="7" spans="1:32" x14ac:dyDescent="0.2">
      <c r="A7" s="6" t="s">
        <v>9</v>
      </c>
      <c r="B7" s="7">
        <v>470</v>
      </c>
      <c r="C7" s="7">
        <v>797</v>
      </c>
      <c r="D7" s="7">
        <v>35</v>
      </c>
      <c r="E7" s="7">
        <v>238</v>
      </c>
      <c r="F7" s="7">
        <v>46</v>
      </c>
      <c r="G7" s="7">
        <v>95</v>
      </c>
      <c r="H7" s="7">
        <v>3</v>
      </c>
      <c r="I7" s="7">
        <v>32</v>
      </c>
      <c r="J7" s="7">
        <v>0</v>
      </c>
      <c r="K7" s="7">
        <v>0</v>
      </c>
      <c r="L7" s="7">
        <v>0</v>
      </c>
      <c r="M7" s="7">
        <f t="shared" si="0"/>
        <v>1716</v>
      </c>
      <c r="N7" s="7">
        <v>8</v>
      </c>
      <c r="O7" s="7">
        <v>3</v>
      </c>
      <c r="P7" s="7">
        <f t="shared" si="1"/>
        <v>1727</v>
      </c>
      <c r="Q7" s="7">
        <v>185</v>
      </c>
      <c r="R7" s="7">
        <v>14</v>
      </c>
      <c r="S7" s="7">
        <v>6</v>
      </c>
      <c r="T7" s="7">
        <v>0</v>
      </c>
      <c r="U7" s="7">
        <v>0</v>
      </c>
      <c r="V7" s="7">
        <v>0</v>
      </c>
      <c r="W7" s="7">
        <v>0</v>
      </c>
      <c r="X7" s="7">
        <v>186</v>
      </c>
      <c r="Y7" s="7">
        <v>18</v>
      </c>
      <c r="Z7" s="7">
        <v>1</v>
      </c>
      <c r="AA7" s="7">
        <v>0</v>
      </c>
      <c r="AB7" s="7">
        <v>0</v>
      </c>
      <c r="AC7" s="7">
        <f t="shared" si="2"/>
        <v>410</v>
      </c>
      <c r="AD7" s="7">
        <f t="shared" si="3"/>
        <v>2126</v>
      </c>
      <c r="AE7" s="8" t="s">
        <v>9</v>
      </c>
      <c r="AF7" s="8"/>
    </row>
    <row r="8" spans="1:32" x14ac:dyDescent="0.2">
      <c r="A8" s="6" t="s">
        <v>13</v>
      </c>
      <c r="B8" s="7">
        <v>1425</v>
      </c>
      <c r="C8" s="7">
        <v>462</v>
      </c>
      <c r="D8" s="7">
        <v>174</v>
      </c>
      <c r="E8" s="7">
        <v>648</v>
      </c>
      <c r="F8" s="7">
        <v>90</v>
      </c>
      <c r="G8" s="7">
        <v>286</v>
      </c>
      <c r="H8" s="7">
        <v>3</v>
      </c>
      <c r="I8" s="7">
        <v>47</v>
      </c>
      <c r="J8" s="7">
        <v>0</v>
      </c>
      <c r="K8" s="7">
        <v>0</v>
      </c>
      <c r="L8" s="7">
        <v>0</v>
      </c>
      <c r="M8" s="7">
        <f t="shared" si="0"/>
        <v>3135</v>
      </c>
      <c r="N8" s="7">
        <v>121</v>
      </c>
      <c r="O8" s="7">
        <v>4</v>
      </c>
      <c r="P8" s="7">
        <f t="shared" si="1"/>
        <v>3260</v>
      </c>
      <c r="Q8" s="7">
        <v>311</v>
      </c>
      <c r="R8" s="7">
        <v>25</v>
      </c>
      <c r="S8" s="7">
        <v>65</v>
      </c>
      <c r="T8" s="7">
        <v>0</v>
      </c>
      <c r="U8" s="7">
        <v>0</v>
      </c>
      <c r="V8" s="7">
        <v>0</v>
      </c>
      <c r="W8" s="7">
        <v>0</v>
      </c>
      <c r="X8" s="7">
        <v>351</v>
      </c>
      <c r="Y8" s="7">
        <v>42</v>
      </c>
      <c r="Z8" s="7">
        <v>2</v>
      </c>
      <c r="AA8" s="7">
        <v>0</v>
      </c>
      <c r="AB8" s="7">
        <v>0</v>
      </c>
      <c r="AC8" s="7">
        <f t="shared" si="2"/>
        <v>796</v>
      </c>
      <c r="AD8" s="7">
        <f t="shared" si="3"/>
        <v>3931</v>
      </c>
      <c r="AE8" s="8" t="s">
        <v>13</v>
      </c>
      <c r="AF8" s="8"/>
    </row>
    <row r="9" spans="1:32" x14ac:dyDescent="0.2">
      <c r="A9" s="30" t="s">
        <v>91</v>
      </c>
      <c r="B9" s="7">
        <v>263</v>
      </c>
      <c r="C9" s="7">
        <v>270</v>
      </c>
      <c r="D9" s="7">
        <v>19</v>
      </c>
      <c r="E9" s="7">
        <v>477</v>
      </c>
      <c r="F9" s="7">
        <v>1</v>
      </c>
      <c r="G9" s="7">
        <v>32</v>
      </c>
      <c r="H9" s="7">
        <v>0</v>
      </c>
      <c r="I9" s="7">
        <v>43</v>
      </c>
      <c r="J9" s="7">
        <v>0</v>
      </c>
      <c r="K9" s="7">
        <v>0</v>
      </c>
      <c r="L9" s="7">
        <v>0</v>
      </c>
      <c r="M9" s="7">
        <f t="shared" si="0"/>
        <v>1105</v>
      </c>
      <c r="N9" s="7">
        <v>0</v>
      </c>
      <c r="O9" s="7">
        <v>2</v>
      </c>
      <c r="P9" s="7">
        <f t="shared" si="1"/>
        <v>1107</v>
      </c>
      <c r="Q9" s="7">
        <v>46</v>
      </c>
      <c r="R9" s="7">
        <v>7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36</v>
      </c>
      <c r="Y9" s="7">
        <v>84</v>
      </c>
      <c r="Z9" s="7">
        <v>0</v>
      </c>
      <c r="AA9" s="7">
        <v>0</v>
      </c>
      <c r="AB9" s="7">
        <v>0</v>
      </c>
      <c r="AC9" s="7">
        <f t="shared" si="2"/>
        <v>173</v>
      </c>
      <c r="AD9" s="7">
        <f t="shared" si="3"/>
        <v>1278</v>
      </c>
      <c r="AE9" s="57" t="s">
        <v>91</v>
      </c>
      <c r="AF9" s="8"/>
    </row>
    <row r="10" spans="1:32" x14ac:dyDescent="0.2">
      <c r="A10" s="6" t="s">
        <v>60</v>
      </c>
      <c r="B10" s="7">
        <v>2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3</v>
      </c>
      <c r="N10" s="7">
        <v>0</v>
      </c>
      <c r="O10" s="7">
        <v>0</v>
      </c>
      <c r="P10" s="7">
        <f t="shared" si="1"/>
        <v>3</v>
      </c>
      <c r="Q10" s="7">
        <v>7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f t="shared" si="2"/>
        <v>7</v>
      </c>
      <c r="AD10" s="7">
        <f t="shared" si="3"/>
        <v>10</v>
      </c>
      <c r="AE10" s="8" t="s">
        <v>60</v>
      </c>
      <c r="AF10" s="8"/>
    </row>
    <row r="11" spans="1:32" x14ac:dyDescent="0.2">
      <c r="A11" s="6" t="s">
        <v>10</v>
      </c>
      <c r="B11" s="7">
        <v>800</v>
      </c>
      <c r="C11" s="7">
        <v>337</v>
      </c>
      <c r="D11" s="7">
        <v>310</v>
      </c>
      <c r="E11" s="7">
        <v>649</v>
      </c>
      <c r="F11" s="7">
        <v>3</v>
      </c>
      <c r="G11" s="7">
        <v>3</v>
      </c>
      <c r="H11" s="7">
        <v>7</v>
      </c>
      <c r="I11" s="7">
        <v>60</v>
      </c>
      <c r="J11" s="7">
        <v>0</v>
      </c>
      <c r="K11" s="7">
        <v>0</v>
      </c>
      <c r="L11" s="7">
        <v>0</v>
      </c>
      <c r="M11" s="7">
        <f t="shared" si="0"/>
        <v>2169</v>
      </c>
      <c r="N11" s="7">
        <v>0</v>
      </c>
      <c r="O11" s="7">
        <v>4</v>
      </c>
      <c r="P11" s="7">
        <f t="shared" si="1"/>
        <v>2173</v>
      </c>
      <c r="Q11" s="7">
        <v>3</v>
      </c>
      <c r="R11" s="7">
        <v>15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4</v>
      </c>
      <c r="Y11" s="7">
        <v>1</v>
      </c>
      <c r="Z11" s="7">
        <v>0</v>
      </c>
      <c r="AA11" s="7">
        <v>0</v>
      </c>
      <c r="AB11" s="7">
        <v>0</v>
      </c>
      <c r="AC11" s="7">
        <f t="shared" si="2"/>
        <v>23</v>
      </c>
      <c r="AD11" s="7">
        <f t="shared" si="3"/>
        <v>2192</v>
      </c>
      <c r="AE11" s="8" t="s">
        <v>10</v>
      </c>
      <c r="AF11" s="8"/>
    </row>
    <row r="12" spans="1:32" x14ac:dyDescent="0.2">
      <c r="A12" s="6" t="s">
        <v>16</v>
      </c>
      <c r="B12" s="7">
        <v>839</v>
      </c>
      <c r="C12" s="7">
        <v>1088</v>
      </c>
      <c r="D12" s="7">
        <v>109</v>
      </c>
      <c r="E12" s="7">
        <v>823</v>
      </c>
      <c r="F12" s="7">
        <v>5</v>
      </c>
      <c r="G12" s="7">
        <v>35</v>
      </c>
      <c r="H12" s="7">
        <v>2</v>
      </c>
      <c r="I12" s="7">
        <v>32</v>
      </c>
      <c r="J12" s="7">
        <v>0</v>
      </c>
      <c r="K12" s="7">
        <v>0</v>
      </c>
      <c r="L12" s="7">
        <v>0</v>
      </c>
      <c r="M12" s="7">
        <f t="shared" si="0"/>
        <v>2933</v>
      </c>
      <c r="N12" s="7">
        <v>0</v>
      </c>
      <c r="O12" s="7">
        <v>0</v>
      </c>
      <c r="P12" s="7">
        <f t="shared" si="1"/>
        <v>2933</v>
      </c>
      <c r="Q12" s="7">
        <v>238</v>
      </c>
      <c r="R12" s="7">
        <v>23</v>
      </c>
      <c r="S12" s="7">
        <v>1</v>
      </c>
      <c r="T12" s="7">
        <v>0</v>
      </c>
      <c r="U12" s="7">
        <v>0</v>
      </c>
      <c r="V12" s="7">
        <v>0</v>
      </c>
      <c r="W12" s="7">
        <v>0</v>
      </c>
      <c r="X12" s="7">
        <v>96</v>
      </c>
      <c r="Y12" s="7">
        <v>87</v>
      </c>
      <c r="Z12" s="7">
        <v>0</v>
      </c>
      <c r="AA12" s="7">
        <v>0</v>
      </c>
      <c r="AB12" s="7">
        <v>0</v>
      </c>
      <c r="AC12" s="7">
        <f t="shared" si="2"/>
        <v>445</v>
      </c>
      <c r="AD12" s="7">
        <f t="shared" si="3"/>
        <v>3378</v>
      </c>
      <c r="AE12" s="8" t="s">
        <v>16</v>
      </c>
      <c r="AF12" s="8"/>
    </row>
    <row r="13" spans="1:32" x14ac:dyDescent="0.2">
      <c r="A13" s="6" t="s">
        <v>20</v>
      </c>
      <c r="B13" s="7">
        <v>815</v>
      </c>
      <c r="C13" s="7">
        <v>1127</v>
      </c>
      <c r="D13" s="7">
        <v>231</v>
      </c>
      <c r="E13" s="7">
        <v>1250</v>
      </c>
      <c r="F13" s="7">
        <v>23</v>
      </c>
      <c r="G13" s="7">
        <v>253</v>
      </c>
      <c r="H13" s="7">
        <v>0</v>
      </c>
      <c r="I13" s="7">
        <v>15</v>
      </c>
      <c r="J13" s="7">
        <v>0</v>
      </c>
      <c r="K13" s="7">
        <v>0</v>
      </c>
      <c r="L13" s="7">
        <v>0</v>
      </c>
      <c r="M13" s="7">
        <f t="shared" si="0"/>
        <v>3714</v>
      </c>
      <c r="N13" s="7">
        <v>296</v>
      </c>
      <c r="O13" s="7">
        <v>6</v>
      </c>
      <c r="P13" s="7">
        <f t="shared" si="1"/>
        <v>4016</v>
      </c>
      <c r="Q13" s="7">
        <v>290</v>
      </c>
      <c r="R13" s="7">
        <v>2</v>
      </c>
      <c r="S13" s="7">
        <v>22</v>
      </c>
      <c r="T13" s="7">
        <v>0</v>
      </c>
      <c r="U13" s="7">
        <v>0</v>
      </c>
      <c r="V13" s="7">
        <v>0</v>
      </c>
      <c r="W13" s="7">
        <v>0</v>
      </c>
      <c r="X13" s="7">
        <v>308</v>
      </c>
      <c r="Y13" s="7">
        <v>32</v>
      </c>
      <c r="Z13" s="7">
        <v>0</v>
      </c>
      <c r="AA13" s="7">
        <v>0</v>
      </c>
      <c r="AB13" s="7">
        <v>0</v>
      </c>
      <c r="AC13" s="7">
        <f t="shared" si="2"/>
        <v>654</v>
      </c>
      <c r="AD13" s="7">
        <f t="shared" si="3"/>
        <v>4368</v>
      </c>
      <c r="AE13" s="8" t="s">
        <v>20</v>
      </c>
      <c r="AF13" s="8"/>
    </row>
    <row r="14" spans="1:32" x14ac:dyDescent="0.2">
      <c r="A14" s="6" t="s">
        <v>15</v>
      </c>
      <c r="B14" s="7">
        <v>649</v>
      </c>
      <c r="C14" s="7">
        <v>636</v>
      </c>
      <c r="D14" s="7">
        <v>109</v>
      </c>
      <c r="E14" s="7">
        <v>1011</v>
      </c>
      <c r="F14" s="7">
        <v>33</v>
      </c>
      <c r="G14" s="7">
        <v>173</v>
      </c>
      <c r="H14" s="7">
        <v>0</v>
      </c>
      <c r="I14" s="7">
        <v>22</v>
      </c>
      <c r="J14" s="7">
        <v>0</v>
      </c>
      <c r="K14" s="7">
        <v>0</v>
      </c>
      <c r="L14" s="7">
        <v>0</v>
      </c>
      <c r="M14" s="7">
        <f t="shared" si="0"/>
        <v>2633</v>
      </c>
      <c r="N14" s="7">
        <v>3</v>
      </c>
      <c r="O14" s="7">
        <v>2</v>
      </c>
      <c r="P14" s="7">
        <f t="shared" si="1"/>
        <v>2638</v>
      </c>
      <c r="Q14" s="7">
        <v>171</v>
      </c>
      <c r="R14" s="7">
        <v>5</v>
      </c>
      <c r="S14" s="7">
        <v>13</v>
      </c>
      <c r="T14" s="7">
        <v>0</v>
      </c>
      <c r="U14" s="7">
        <v>0</v>
      </c>
      <c r="V14" s="7">
        <v>0</v>
      </c>
      <c r="W14" s="7">
        <v>0</v>
      </c>
      <c r="X14" s="7">
        <v>140</v>
      </c>
      <c r="Y14" s="7">
        <v>45</v>
      </c>
      <c r="Z14" s="7">
        <v>1</v>
      </c>
      <c r="AA14" s="7">
        <v>0</v>
      </c>
      <c r="AB14" s="7">
        <v>0</v>
      </c>
      <c r="AC14" s="7">
        <f t="shared" si="2"/>
        <v>375</v>
      </c>
      <c r="AD14" s="7">
        <f t="shared" si="3"/>
        <v>3008</v>
      </c>
      <c r="AE14" s="8" t="s">
        <v>15</v>
      </c>
      <c r="AF14" s="58"/>
    </row>
    <row r="15" spans="1:32" x14ac:dyDescent="0.2">
      <c r="A15" s="6" t="s">
        <v>19</v>
      </c>
      <c r="B15" s="7">
        <v>6687</v>
      </c>
      <c r="C15" s="7">
        <v>3601</v>
      </c>
      <c r="D15" s="7">
        <v>977</v>
      </c>
      <c r="E15" s="7">
        <v>2335</v>
      </c>
      <c r="F15" s="7">
        <v>24</v>
      </c>
      <c r="G15" s="7">
        <v>294</v>
      </c>
      <c r="H15" s="7">
        <v>30</v>
      </c>
      <c r="I15" s="7">
        <v>365</v>
      </c>
      <c r="J15" s="7">
        <v>0</v>
      </c>
      <c r="K15" s="7">
        <v>0</v>
      </c>
      <c r="L15" s="7">
        <v>0</v>
      </c>
      <c r="M15" s="7">
        <f t="shared" si="0"/>
        <v>14313</v>
      </c>
      <c r="N15" s="7">
        <v>394</v>
      </c>
      <c r="O15" s="7">
        <v>12</v>
      </c>
      <c r="P15" s="7">
        <f t="shared" si="1"/>
        <v>14719</v>
      </c>
      <c r="Q15" s="7">
        <v>1066</v>
      </c>
      <c r="R15" s="7">
        <v>217</v>
      </c>
      <c r="S15" s="7">
        <v>77</v>
      </c>
      <c r="T15" s="7">
        <v>0</v>
      </c>
      <c r="U15" s="7">
        <v>0</v>
      </c>
      <c r="V15" s="7">
        <v>0</v>
      </c>
      <c r="W15" s="7">
        <v>0</v>
      </c>
      <c r="X15" s="7">
        <v>276</v>
      </c>
      <c r="Y15" s="7">
        <v>241</v>
      </c>
      <c r="Z15" s="7">
        <v>0</v>
      </c>
      <c r="AA15" s="7">
        <v>0</v>
      </c>
      <c r="AB15" s="7">
        <v>0</v>
      </c>
      <c r="AC15" s="7">
        <f t="shared" si="2"/>
        <v>1877</v>
      </c>
      <c r="AD15" s="7">
        <f t="shared" si="3"/>
        <v>16190</v>
      </c>
      <c r="AE15" s="8" t="s">
        <v>19</v>
      </c>
      <c r="AF15" s="8"/>
    </row>
    <row r="16" spans="1:32" x14ac:dyDescent="0.2">
      <c r="A16" s="6" t="s">
        <v>21</v>
      </c>
      <c r="B16" s="7">
        <v>685</v>
      </c>
      <c r="C16" s="7">
        <v>324</v>
      </c>
      <c r="D16" s="7">
        <v>25</v>
      </c>
      <c r="E16" s="7">
        <v>456</v>
      </c>
      <c r="F16" s="7">
        <v>0</v>
      </c>
      <c r="G16" s="7">
        <v>16</v>
      </c>
      <c r="H16" s="7">
        <v>2</v>
      </c>
      <c r="I16" s="7">
        <v>26</v>
      </c>
      <c r="J16" s="7">
        <v>0</v>
      </c>
      <c r="K16" s="7">
        <v>0</v>
      </c>
      <c r="L16" s="7">
        <v>0</v>
      </c>
      <c r="M16" s="7">
        <f t="shared" si="0"/>
        <v>1534</v>
      </c>
      <c r="N16" s="7">
        <v>15</v>
      </c>
      <c r="O16" s="7">
        <v>1</v>
      </c>
      <c r="P16" s="7">
        <f t="shared" si="1"/>
        <v>1550</v>
      </c>
      <c r="Q16" s="7">
        <v>179</v>
      </c>
      <c r="R16" s="7">
        <v>13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11</v>
      </c>
      <c r="Y16" s="7">
        <v>7</v>
      </c>
      <c r="Z16" s="7">
        <v>0</v>
      </c>
      <c r="AA16" s="7">
        <v>0</v>
      </c>
      <c r="AB16" s="7">
        <v>0</v>
      </c>
      <c r="AC16" s="7">
        <f t="shared" si="2"/>
        <v>210</v>
      </c>
      <c r="AD16" s="7">
        <f>SUM(M17+AC17)</f>
        <v>1216</v>
      </c>
      <c r="AE16" s="8" t="s">
        <v>21</v>
      </c>
      <c r="AF16" s="8"/>
    </row>
    <row r="17" spans="1:40" x14ac:dyDescent="0.2">
      <c r="A17" s="6" t="s">
        <v>14</v>
      </c>
      <c r="B17" s="7">
        <v>585</v>
      </c>
      <c r="C17" s="7">
        <v>77</v>
      </c>
      <c r="D17" s="7">
        <v>39</v>
      </c>
      <c r="E17" s="7">
        <v>344</v>
      </c>
      <c r="F17" s="7">
        <v>40</v>
      </c>
      <c r="G17" s="7">
        <v>22</v>
      </c>
      <c r="H17" s="7">
        <v>1</v>
      </c>
      <c r="I17" s="7">
        <v>6</v>
      </c>
      <c r="J17" s="7">
        <v>0</v>
      </c>
      <c r="K17" s="7">
        <v>0</v>
      </c>
      <c r="L17" s="7">
        <v>0</v>
      </c>
      <c r="M17" s="7">
        <f t="shared" si="0"/>
        <v>1114</v>
      </c>
      <c r="N17" s="7">
        <v>17</v>
      </c>
      <c r="O17" s="7">
        <v>14</v>
      </c>
      <c r="P17" s="7">
        <f t="shared" si="1"/>
        <v>1145</v>
      </c>
      <c r="Q17" s="7">
        <v>75</v>
      </c>
      <c r="R17" s="7">
        <v>3</v>
      </c>
      <c r="S17" s="7">
        <v>2</v>
      </c>
      <c r="T17" s="7">
        <v>0</v>
      </c>
      <c r="U17" s="7">
        <v>0</v>
      </c>
      <c r="V17" s="7">
        <v>0</v>
      </c>
      <c r="W17" s="7">
        <v>0</v>
      </c>
      <c r="X17" s="7">
        <v>8</v>
      </c>
      <c r="Y17" s="7">
        <v>14</v>
      </c>
      <c r="Z17" s="7">
        <v>0</v>
      </c>
      <c r="AA17" s="7">
        <v>0</v>
      </c>
      <c r="AB17" s="7">
        <v>0</v>
      </c>
      <c r="AC17" s="7">
        <f t="shared" si="2"/>
        <v>102</v>
      </c>
      <c r="AD17" s="7">
        <f>AC17+M17</f>
        <v>1216</v>
      </c>
      <c r="AE17" s="8" t="s">
        <v>14</v>
      </c>
      <c r="AF17" s="8"/>
    </row>
    <row r="18" spans="1:40" x14ac:dyDescent="0.2">
      <c r="A18" s="6" t="s">
        <v>11</v>
      </c>
      <c r="B18" s="7">
        <v>255</v>
      </c>
      <c r="C18" s="7">
        <v>613</v>
      </c>
      <c r="D18" s="7">
        <v>123</v>
      </c>
      <c r="E18" s="7">
        <v>499</v>
      </c>
      <c r="F18" s="7">
        <v>3</v>
      </c>
      <c r="G18" s="7">
        <v>78</v>
      </c>
      <c r="H18" s="7">
        <v>12</v>
      </c>
      <c r="I18" s="7">
        <v>125</v>
      </c>
      <c r="J18" s="7">
        <v>0</v>
      </c>
      <c r="K18" s="7">
        <v>0</v>
      </c>
      <c r="L18" s="7">
        <v>0</v>
      </c>
      <c r="M18" s="7">
        <f t="shared" si="0"/>
        <v>1708</v>
      </c>
      <c r="N18" s="7">
        <v>0</v>
      </c>
      <c r="O18" s="7">
        <v>1</v>
      </c>
      <c r="P18" s="7">
        <f t="shared" si="1"/>
        <v>1709</v>
      </c>
      <c r="Q18" s="7">
        <v>107</v>
      </c>
      <c r="R18" s="7">
        <v>61</v>
      </c>
      <c r="S18" s="7">
        <v>5</v>
      </c>
      <c r="T18" s="7">
        <v>0</v>
      </c>
      <c r="U18" s="7">
        <v>0</v>
      </c>
      <c r="V18" s="7">
        <v>0</v>
      </c>
      <c r="W18" s="7">
        <v>0</v>
      </c>
      <c r="X18" s="7">
        <v>116</v>
      </c>
      <c r="Y18" s="7">
        <v>63</v>
      </c>
      <c r="Z18" s="7">
        <v>0</v>
      </c>
      <c r="AA18" s="7">
        <v>0</v>
      </c>
      <c r="AB18" s="7">
        <v>0</v>
      </c>
      <c r="AC18" s="7">
        <f t="shared" si="2"/>
        <v>352</v>
      </c>
      <c r="AD18" s="7">
        <f>AC18+M18</f>
        <v>2060</v>
      </c>
      <c r="AE18" s="8" t="s">
        <v>11</v>
      </c>
      <c r="AF18" s="8"/>
    </row>
    <row r="19" spans="1:40" x14ac:dyDescent="0.2">
      <c r="A19" s="6" t="s">
        <v>17</v>
      </c>
      <c r="B19" s="7">
        <v>111</v>
      </c>
      <c r="C19" s="7">
        <v>27</v>
      </c>
      <c r="D19" s="7">
        <v>166</v>
      </c>
      <c r="E19" s="7">
        <v>139</v>
      </c>
      <c r="F19" s="7">
        <v>0</v>
      </c>
      <c r="G19" s="7">
        <v>10</v>
      </c>
      <c r="H19" s="7">
        <v>0</v>
      </c>
      <c r="I19" s="7">
        <v>15</v>
      </c>
      <c r="J19" s="7">
        <v>0</v>
      </c>
      <c r="K19" s="7">
        <v>0</v>
      </c>
      <c r="L19" s="7">
        <v>0</v>
      </c>
      <c r="M19" s="7">
        <f t="shared" si="0"/>
        <v>468</v>
      </c>
      <c r="N19" s="7">
        <v>0</v>
      </c>
      <c r="O19" s="7">
        <v>2</v>
      </c>
      <c r="P19" s="7">
        <f t="shared" si="1"/>
        <v>470</v>
      </c>
      <c r="Q19" s="7">
        <v>72</v>
      </c>
      <c r="R19" s="7">
        <v>7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35</v>
      </c>
      <c r="Y19" s="7">
        <v>11</v>
      </c>
      <c r="Z19" s="7">
        <v>0</v>
      </c>
      <c r="AA19" s="7">
        <v>0</v>
      </c>
      <c r="AB19" s="7">
        <v>0</v>
      </c>
      <c r="AC19" s="7">
        <f t="shared" si="2"/>
        <v>125</v>
      </c>
      <c r="AD19" s="7">
        <f t="shared" si="3"/>
        <v>593</v>
      </c>
      <c r="AE19" s="8" t="s">
        <v>17</v>
      </c>
      <c r="AF19" s="8"/>
    </row>
    <row r="20" spans="1:40" x14ac:dyDescent="0.2">
      <c r="A20" s="6" t="s">
        <v>52</v>
      </c>
      <c r="B20" s="7">
        <v>0</v>
      </c>
      <c r="C20" s="7">
        <v>0</v>
      </c>
      <c r="D20" s="7">
        <v>0</v>
      </c>
      <c r="E20" s="7">
        <v>43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f t="shared" si="0"/>
        <v>43</v>
      </c>
      <c r="N20" s="7">
        <v>0</v>
      </c>
      <c r="O20" s="7">
        <v>0</v>
      </c>
      <c r="P20" s="7">
        <f t="shared" si="1"/>
        <v>43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f t="shared" si="2"/>
        <v>0</v>
      </c>
      <c r="AD20" s="7">
        <f t="shared" si="3"/>
        <v>43</v>
      </c>
      <c r="AE20" s="8" t="s">
        <v>52</v>
      </c>
      <c r="AF20" s="8"/>
    </row>
    <row r="21" spans="1:40" x14ac:dyDescent="0.2">
      <c r="A21" s="6" t="s">
        <v>49</v>
      </c>
      <c r="B21" s="7">
        <v>54</v>
      </c>
      <c r="C21" s="7">
        <v>0</v>
      </c>
      <c r="D21" s="7">
        <v>1</v>
      </c>
      <c r="E21" s="7">
        <v>5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f t="shared" si="0"/>
        <v>60</v>
      </c>
      <c r="N21" s="7">
        <v>3</v>
      </c>
      <c r="O21" s="7">
        <v>0</v>
      </c>
      <c r="P21" s="7">
        <f t="shared" si="1"/>
        <v>63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f t="shared" si="2"/>
        <v>0</v>
      </c>
      <c r="AD21" s="7">
        <f t="shared" si="3"/>
        <v>60</v>
      </c>
      <c r="AE21" s="8" t="s">
        <v>49</v>
      </c>
      <c r="AF21" s="8"/>
    </row>
    <row r="22" spans="1:40" x14ac:dyDescent="0.2">
      <c r="A22" s="6" t="s">
        <v>73</v>
      </c>
      <c r="B22" s="7">
        <v>550</v>
      </c>
      <c r="C22" s="7">
        <v>100</v>
      </c>
      <c r="D22" s="7">
        <v>0</v>
      </c>
      <c r="E22" s="7">
        <v>35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f t="shared" si="0"/>
        <v>685</v>
      </c>
      <c r="N22" s="7">
        <v>0</v>
      </c>
      <c r="O22" s="7">
        <v>0</v>
      </c>
      <c r="P22" s="7">
        <f t="shared" si="1"/>
        <v>685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f t="shared" si="2"/>
        <v>0</v>
      </c>
      <c r="AD22" s="7">
        <f t="shared" si="3"/>
        <v>685</v>
      </c>
      <c r="AE22" s="8" t="s">
        <v>73</v>
      </c>
      <c r="AF22" s="8"/>
    </row>
    <row r="23" spans="1:40" ht="13.5" thickBot="1" x14ac:dyDescent="0.25">
      <c r="A23" s="6" t="s">
        <v>71</v>
      </c>
      <c r="B23" s="7">
        <v>1</v>
      </c>
      <c r="C23" s="7">
        <v>0</v>
      </c>
      <c r="D23" s="7">
        <v>2</v>
      </c>
      <c r="E23" s="7">
        <v>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f t="shared" si="0"/>
        <v>7</v>
      </c>
      <c r="N23" s="7">
        <v>3</v>
      </c>
      <c r="O23" s="7">
        <v>0</v>
      </c>
      <c r="P23" s="7">
        <f t="shared" si="1"/>
        <v>10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f t="shared" si="2"/>
        <v>0</v>
      </c>
      <c r="AD23" s="7">
        <f t="shared" si="3"/>
        <v>7</v>
      </c>
      <c r="AE23" s="8" t="s">
        <v>71</v>
      </c>
      <c r="AF23" s="8"/>
    </row>
    <row r="24" spans="1:40" ht="14.25" thickTop="1" thickBot="1" x14ac:dyDescent="0.25">
      <c r="A24" s="11" t="s">
        <v>4</v>
      </c>
      <c r="B24" s="12">
        <f t="shared" ref="B24:AC24" si="4">SUM(B4:B23)</f>
        <v>16169</v>
      </c>
      <c r="C24" s="12">
        <f t="shared" si="4"/>
        <v>10892</v>
      </c>
      <c r="D24" s="12">
        <f t="shared" si="4"/>
        <v>2401</v>
      </c>
      <c r="E24" s="12">
        <f t="shared" si="4"/>
        <v>10504</v>
      </c>
      <c r="F24" s="12">
        <f t="shared" si="4"/>
        <v>281</v>
      </c>
      <c r="G24" s="12">
        <f t="shared" si="4"/>
        <v>1373</v>
      </c>
      <c r="H24" s="12">
        <f t="shared" si="4"/>
        <v>71</v>
      </c>
      <c r="I24" s="12">
        <f t="shared" si="4"/>
        <v>1167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42858</v>
      </c>
      <c r="N24" s="12">
        <f t="shared" si="4"/>
        <v>864</v>
      </c>
      <c r="O24" s="12">
        <f t="shared" si="4"/>
        <v>52</v>
      </c>
      <c r="P24" s="12">
        <f t="shared" si="4"/>
        <v>43774</v>
      </c>
      <c r="Q24" s="12">
        <f t="shared" si="4"/>
        <v>2919</v>
      </c>
      <c r="R24" s="12">
        <f t="shared" si="4"/>
        <v>528</v>
      </c>
      <c r="S24" s="12">
        <f t="shared" si="4"/>
        <v>197</v>
      </c>
      <c r="T24" s="12">
        <f t="shared" si="4"/>
        <v>0</v>
      </c>
      <c r="U24" s="12">
        <f t="shared" si="4"/>
        <v>0</v>
      </c>
      <c r="V24" s="12">
        <f t="shared" si="4"/>
        <v>0</v>
      </c>
      <c r="W24" s="12">
        <f t="shared" si="4"/>
        <v>0</v>
      </c>
      <c r="X24" s="12">
        <f t="shared" si="4"/>
        <v>1596</v>
      </c>
      <c r="Y24" s="12">
        <f t="shared" si="4"/>
        <v>734</v>
      </c>
      <c r="Z24" s="12">
        <f t="shared" si="4"/>
        <v>4</v>
      </c>
      <c r="AA24" s="12">
        <f t="shared" si="4"/>
        <v>0</v>
      </c>
      <c r="AB24" s="12">
        <f t="shared" si="4"/>
        <v>0</v>
      </c>
      <c r="AC24" s="12">
        <f t="shared" si="4"/>
        <v>5978</v>
      </c>
      <c r="AD24" s="12">
        <f>SUM(AC24,P24)</f>
        <v>49752</v>
      </c>
      <c r="AE24" s="13" t="s">
        <v>4</v>
      </c>
    </row>
    <row r="25" spans="1:40" ht="13.5" thickTop="1" x14ac:dyDescent="0.2">
      <c r="P25" s="33">
        <f>SUM(B24:L24,N24:O24)</f>
        <v>43774</v>
      </c>
      <c r="AC25" s="33">
        <f>SUM(Q24:AB24)</f>
        <v>5978</v>
      </c>
      <c r="AD25" s="19">
        <f>SUM(P24,AC24)</f>
        <v>49752</v>
      </c>
      <c r="AM25" t="s">
        <v>26</v>
      </c>
      <c r="AN25" t="s">
        <v>26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4 Deletions&amp;C&amp;P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zoomScaleNormal="100" workbookViewId="0">
      <selection activeCell="A2" sqref="A2"/>
    </sheetView>
  </sheetViews>
  <sheetFormatPr defaultRowHeight="12.75" x14ac:dyDescent="0.2"/>
  <cols>
    <col min="1" max="1" width="20.28515625" customWidth="1"/>
    <col min="2" max="2" width="14.5703125" customWidth="1"/>
    <col min="3" max="3" width="16.42578125" customWidth="1"/>
    <col min="4" max="4" width="23.5703125" customWidth="1"/>
    <col min="5" max="5" width="18.5703125" customWidth="1"/>
    <col min="6" max="6" width="19.7109375" customWidth="1"/>
    <col min="7" max="7" width="26.85546875" customWidth="1"/>
    <col min="8" max="8" width="11.140625" customWidth="1"/>
    <col min="9" max="9" width="14.140625" customWidth="1"/>
    <col min="10" max="10" width="17.28515625" customWidth="1"/>
    <col min="11" max="12" width="10.28515625" customWidth="1"/>
    <col min="13" max="13" width="10.140625" customWidth="1"/>
    <col min="14" max="14" width="20.28515625" customWidth="1"/>
  </cols>
  <sheetData>
    <row r="1" spans="1:35" ht="18" x14ac:dyDescent="0.25">
      <c r="A1" s="63" t="s">
        <v>95</v>
      </c>
      <c r="B1" s="64"/>
      <c r="C1" s="64"/>
      <c r="D1" s="64"/>
      <c r="E1" s="64"/>
      <c r="F1" s="64"/>
      <c r="G1" s="64"/>
      <c r="AE1" s="64"/>
      <c r="AF1" s="64"/>
      <c r="AG1" s="64"/>
      <c r="AH1" s="64"/>
      <c r="AI1" s="64"/>
    </row>
    <row r="2" spans="1:35" ht="18.75" thickBot="1" x14ac:dyDescent="0.3">
      <c r="M2" s="55"/>
      <c r="N2" s="62"/>
    </row>
    <row r="3" spans="1:35" ht="13.5" thickBot="1" x14ac:dyDescent="0.25">
      <c r="B3" s="85" t="s">
        <v>56</v>
      </c>
      <c r="C3" s="81" t="s">
        <v>123</v>
      </c>
      <c r="D3" s="82" t="s">
        <v>124</v>
      </c>
      <c r="G3" s="96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35" ht="15" x14ac:dyDescent="0.25">
      <c r="B4" s="86" t="s">
        <v>22</v>
      </c>
      <c r="C4" s="65">
        <v>225</v>
      </c>
      <c r="D4" s="65">
        <v>9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35" x14ac:dyDescent="0.2">
      <c r="B5" s="87" t="s">
        <v>18</v>
      </c>
      <c r="C5" s="101">
        <v>324</v>
      </c>
      <c r="D5" s="101">
        <v>55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35" ht="15" x14ac:dyDescent="0.25">
      <c r="B6" s="87" t="s">
        <v>9</v>
      </c>
      <c r="C6" s="89">
        <v>961</v>
      </c>
      <c r="D6" s="88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35" ht="15" x14ac:dyDescent="0.25">
      <c r="B7" s="87" t="s">
        <v>76</v>
      </c>
      <c r="C7" s="89">
        <v>380</v>
      </c>
      <c r="D7" s="89">
        <v>163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35" ht="15" x14ac:dyDescent="0.25">
      <c r="B8" s="87" t="s">
        <v>13</v>
      </c>
      <c r="C8" s="89">
        <v>1269</v>
      </c>
      <c r="D8" s="89">
        <v>469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35" ht="15" x14ac:dyDescent="0.25">
      <c r="B9" s="87" t="s">
        <v>10</v>
      </c>
      <c r="C9" s="89">
        <v>360</v>
      </c>
      <c r="D9" s="89">
        <v>96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</row>
    <row r="10" spans="1:35" ht="15" x14ac:dyDescent="0.25">
      <c r="B10" s="87" t="s">
        <v>16</v>
      </c>
      <c r="C10" s="89">
        <v>413</v>
      </c>
      <c r="D10" s="89">
        <v>56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1:35" ht="15" x14ac:dyDescent="0.25">
      <c r="B11" s="87" t="s">
        <v>20</v>
      </c>
      <c r="C11" s="89">
        <v>1056</v>
      </c>
      <c r="D11" s="89">
        <v>44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</row>
    <row r="12" spans="1:35" ht="15" x14ac:dyDescent="0.25">
      <c r="B12" s="87" t="s">
        <v>15</v>
      </c>
      <c r="C12" s="89">
        <v>901</v>
      </c>
      <c r="D12" s="89">
        <v>302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</row>
    <row r="13" spans="1:35" ht="15" x14ac:dyDescent="0.25">
      <c r="B13" s="87" t="s">
        <v>19</v>
      </c>
      <c r="C13" s="89">
        <v>274</v>
      </c>
      <c r="D13" s="89">
        <v>55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</row>
    <row r="14" spans="1:35" ht="15" x14ac:dyDescent="0.25">
      <c r="B14" s="87" t="s">
        <v>21</v>
      </c>
      <c r="C14" s="89">
        <v>479</v>
      </c>
      <c r="D14" s="89">
        <v>101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</row>
    <row r="15" spans="1:35" ht="15" x14ac:dyDescent="0.25">
      <c r="B15" s="87" t="s">
        <v>14</v>
      </c>
      <c r="C15" s="89">
        <v>1269</v>
      </c>
      <c r="D15" s="89">
        <v>469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</row>
    <row r="16" spans="1:35" ht="15" x14ac:dyDescent="0.25">
      <c r="B16" s="87" t="s">
        <v>11</v>
      </c>
      <c r="C16" s="89">
        <v>468</v>
      </c>
      <c r="D16" s="8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</row>
    <row r="17" spans="1:18" ht="15" x14ac:dyDescent="0.25">
      <c r="B17" s="87" t="s">
        <v>17</v>
      </c>
      <c r="C17" s="89">
        <v>239</v>
      </c>
      <c r="D17" s="89">
        <v>12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ht="15" x14ac:dyDescent="0.25">
      <c r="B18" s="83" t="s">
        <v>122</v>
      </c>
      <c r="C18" s="89">
        <v>1062</v>
      </c>
      <c r="D18" s="89">
        <v>0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1:18" ht="15.75" thickBot="1" x14ac:dyDescent="0.3">
      <c r="B19" s="84" t="s">
        <v>125</v>
      </c>
      <c r="C19" s="89">
        <f>SUM(C4:C18)</f>
        <v>9680</v>
      </c>
      <c r="D19" s="89">
        <f>SUM(D4:D18)</f>
        <v>1831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</row>
    <row r="20" spans="1:18" x14ac:dyDescent="0.2">
      <c r="A20" s="61"/>
      <c r="B20" s="61"/>
      <c r="C20" s="61"/>
      <c r="D20" s="61"/>
      <c r="E20" s="61"/>
      <c r="F20" s="61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2" spans="1:18" ht="15" x14ac:dyDescent="0.25">
      <c r="D22" s="44"/>
      <c r="E22" s="44"/>
      <c r="F22" s="44"/>
    </row>
    <row r="29" spans="1:18" ht="15" x14ac:dyDescent="0.25">
      <c r="M29" s="45"/>
    </row>
    <row r="30" spans="1:18" ht="15" x14ac:dyDescent="0.25">
      <c r="M30" s="45"/>
    </row>
    <row r="31" spans="1:18" ht="15" x14ac:dyDescent="0.25">
      <c r="M31" s="45"/>
    </row>
    <row r="32" spans="1:18" ht="15" x14ac:dyDescent="0.25">
      <c r="M32" s="45"/>
    </row>
    <row r="33" spans="1:13" ht="15" x14ac:dyDescent="0.25">
      <c r="M33" s="45"/>
    </row>
    <row r="34" spans="1:13" ht="15" x14ac:dyDescent="0.25">
      <c r="M34" s="45"/>
    </row>
    <row r="35" spans="1:13" ht="15" x14ac:dyDescent="0.25">
      <c r="M35" s="45"/>
    </row>
    <row r="36" spans="1:13" ht="15" x14ac:dyDescent="0.25">
      <c r="M36" s="45"/>
    </row>
    <row r="37" spans="1:13" ht="15" x14ac:dyDescent="0.25">
      <c r="M37" s="45"/>
    </row>
    <row r="38" spans="1:13" ht="15" x14ac:dyDescent="0.25">
      <c r="M38" s="45"/>
    </row>
    <row r="39" spans="1:13" ht="15" x14ac:dyDescent="0.25">
      <c r="M39" s="45"/>
    </row>
    <row r="40" spans="1:13" x14ac:dyDescent="0.2">
      <c r="M40" s="46"/>
    </row>
    <row r="41" spans="1:13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5 Reservations&amp;C&amp;P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zoomScaleNormal="100" workbookViewId="0">
      <selection activeCell="E27" sqref="E27"/>
    </sheetView>
  </sheetViews>
  <sheetFormatPr defaultRowHeight="12.75" x14ac:dyDescent="0.2"/>
  <cols>
    <col min="1" max="1" width="19.85546875" customWidth="1"/>
    <col min="2" max="2" width="9.85546875" customWidth="1"/>
    <col min="3" max="3" width="10.140625" customWidth="1"/>
    <col min="4" max="5" width="10" customWidth="1"/>
    <col min="6" max="6" width="16.5703125" customWidth="1"/>
    <col min="7" max="7" width="18.28515625" customWidth="1"/>
    <col min="8" max="8" width="15.28515625" customWidth="1"/>
    <col min="9" max="9" width="17.140625" customWidth="1"/>
  </cols>
  <sheetData>
    <row r="2" spans="1:12" ht="18" x14ac:dyDescent="0.25">
      <c r="A2" s="1" t="s">
        <v>94</v>
      </c>
    </row>
    <row r="3" spans="1:12" x14ac:dyDescent="0.2">
      <c r="A3" s="21" t="s">
        <v>56</v>
      </c>
      <c r="B3" s="22" t="s">
        <v>63</v>
      </c>
      <c r="C3" s="22" t="s">
        <v>64</v>
      </c>
      <c r="D3" s="22" t="s">
        <v>65</v>
      </c>
      <c r="E3" s="22" t="s">
        <v>66</v>
      </c>
      <c r="F3" s="22" t="s">
        <v>121</v>
      </c>
      <c r="G3" s="22" t="s">
        <v>67</v>
      </c>
      <c r="H3" s="22" t="s">
        <v>68</v>
      </c>
      <c r="I3" s="22" t="s">
        <v>69</v>
      </c>
    </row>
    <row r="4" spans="1:12" x14ac:dyDescent="0.2">
      <c r="A4" s="76" t="s">
        <v>50</v>
      </c>
      <c r="B4" s="77">
        <f>SUM(B5:B23)</f>
        <v>101193</v>
      </c>
      <c r="C4" s="77">
        <f>SUM(C5:C23)</f>
        <v>38131</v>
      </c>
      <c r="D4" s="77">
        <f>SUM(D5:D23)</f>
        <v>11203</v>
      </c>
      <c r="E4" s="77">
        <f>SUM(E5:E23)</f>
        <v>150527</v>
      </c>
      <c r="F4" s="78">
        <f>SUM(F5:F23)</f>
        <v>13271</v>
      </c>
      <c r="G4" s="79">
        <f t="shared" ref="G4:G25" si="0">SUM(F4/E4*100)</f>
        <v>8.8163585270416611</v>
      </c>
      <c r="H4" s="78">
        <f>SUM(H5:H23)</f>
        <v>53273</v>
      </c>
      <c r="I4" s="80">
        <f t="shared" ref="I4:I25" si="1">SUM(H4/E4*100)</f>
        <v>35.390992978003943</v>
      </c>
    </row>
    <row r="5" spans="1:12" x14ac:dyDescent="0.2">
      <c r="A5" s="6" t="s">
        <v>99</v>
      </c>
      <c r="B5" s="59">
        <v>6359</v>
      </c>
      <c r="C5" s="59">
        <v>2439</v>
      </c>
      <c r="D5" s="59">
        <v>1003</v>
      </c>
      <c r="E5" s="59">
        <f>SUM(B5:D5)</f>
        <v>9801</v>
      </c>
      <c r="F5" s="59">
        <v>740</v>
      </c>
      <c r="G5" s="67">
        <f t="shared" si="0"/>
        <v>7.5502499744923988</v>
      </c>
      <c r="H5" s="7">
        <v>2866</v>
      </c>
      <c r="I5" s="24">
        <f t="shared" si="1"/>
        <v>29.241914090398939</v>
      </c>
      <c r="J5" s="60"/>
      <c r="L5" s="40"/>
    </row>
    <row r="6" spans="1:12" x14ac:dyDescent="0.2">
      <c r="A6" s="6" t="s">
        <v>100</v>
      </c>
      <c r="B6" s="59">
        <v>1869</v>
      </c>
      <c r="C6" s="59">
        <v>1059</v>
      </c>
      <c r="D6" s="59">
        <v>223</v>
      </c>
      <c r="E6" s="59">
        <f>SUM(B6:D6)</f>
        <v>3151</v>
      </c>
      <c r="F6" s="59">
        <v>292</v>
      </c>
      <c r="G6" s="67">
        <f t="shared" si="0"/>
        <v>9.2668993970168199</v>
      </c>
      <c r="H6" s="7">
        <v>1054</v>
      </c>
      <c r="I6" s="24">
        <f t="shared" si="1"/>
        <v>33.44969850841003</v>
      </c>
      <c r="J6" s="60"/>
      <c r="L6" s="40"/>
    </row>
    <row r="7" spans="1:12" x14ac:dyDescent="0.2">
      <c r="A7" t="s">
        <v>120</v>
      </c>
      <c r="B7" s="59">
        <v>4011</v>
      </c>
      <c r="C7" s="59">
        <v>1814</v>
      </c>
      <c r="D7" s="59">
        <v>519</v>
      </c>
      <c r="E7" s="59">
        <f t="shared" ref="E7:E24" si="2">SUM(B7:D7)</f>
        <v>6344</v>
      </c>
      <c r="F7" s="59">
        <v>549</v>
      </c>
      <c r="G7" s="67">
        <f t="shared" si="0"/>
        <v>8.6538461538461533</v>
      </c>
      <c r="H7" s="7">
        <v>2847</v>
      </c>
      <c r="I7" s="24">
        <f t="shared" si="1"/>
        <v>44.877049180327873</v>
      </c>
      <c r="J7" s="60"/>
      <c r="L7" s="40"/>
    </row>
    <row r="8" spans="1:12" x14ac:dyDescent="0.2">
      <c r="A8" s="6" t="s">
        <v>103</v>
      </c>
      <c r="B8" s="59">
        <v>14116</v>
      </c>
      <c r="C8" s="59">
        <v>3983</v>
      </c>
      <c r="D8" s="59">
        <v>1543</v>
      </c>
      <c r="E8" s="59">
        <f t="shared" si="2"/>
        <v>19642</v>
      </c>
      <c r="F8" s="59">
        <v>1806</v>
      </c>
      <c r="G8" s="67">
        <f t="shared" si="0"/>
        <v>9.1945830363506769</v>
      </c>
      <c r="H8" s="7">
        <v>8117</v>
      </c>
      <c r="I8" s="24">
        <f t="shared" si="1"/>
        <v>41.324712351084408</v>
      </c>
      <c r="J8" s="60"/>
      <c r="L8" s="40"/>
    </row>
    <row r="9" spans="1:12" x14ac:dyDescent="0.2">
      <c r="A9" s="6" t="s">
        <v>101</v>
      </c>
      <c r="B9" s="59">
        <v>9376</v>
      </c>
      <c r="C9" s="59">
        <v>2895</v>
      </c>
      <c r="D9" s="59">
        <v>762</v>
      </c>
      <c r="E9" s="59">
        <f t="shared" si="2"/>
        <v>13033</v>
      </c>
      <c r="F9" s="59">
        <v>1333</v>
      </c>
      <c r="G9" s="67">
        <f t="shared" si="0"/>
        <v>10.22788306606307</v>
      </c>
      <c r="H9" s="7">
        <v>6349</v>
      </c>
      <c r="I9" s="24">
        <f t="shared" si="1"/>
        <v>48.714800890048338</v>
      </c>
      <c r="J9" s="60"/>
      <c r="L9" s="40"/>
    </row>
    <row r="10" spans="1:12" x14ac:dyDescent="0.2">
      <c r="A10" s="6" t="s">
        <v>104</v>
      </c>
      <c r="B10" s="42">
        <v>4981</v>
      </c>
      <c r="C10" s="42">
        <v>2106</v>
      </c>
      <c r="D10" s="42">
        <v>515</v>
      </c>
      <c r="E10" s="42">
        <f t="shared" si="2"/>
        <v>7602</v>
      </c>
      <c r="F10" s="59">
        <v>668</v>
      </c>
      <c r="G10" s="67">
        <f t="shared" si="0"/>
        <v>8.7871612733491187</v>
      </c>
      <c r="H10" s="7">
        <v>2372</v>
      </c>
      <c r="I10" s="24">
        <f t="shared" si="1"/>
        <v>31.202315180215734</v>
      </c>
      <c r="J10" s="60"/>
      <c r="L10" s="40"/>
    </row>
    <row r="11" spans="1:12" x14ac:dyDescent="0.2">
      <c r="A11" s="6" t="s">
        <v>106</v>
      </c>
      <c r="B11" s="59">
        <v>5956</v>
      </c>
      <c r="C11" s="59">
        <v>2229</v>
      </c>
      <c r="D11" s="59">
        <v>505</v>
      </c>
      <c r="E11" s="59">
        <f t="shared" si="2"/>
        <v>8690</v>
      </c>
      <c r="F11" s="59">
        <v>801</v>
      </c>
      <c r="G11" s="67">
        <f t="shared" si="0"/>
        <v>9.2174913693901033</v>
      </c>
      <c r="H11" s="7">
        <v>2906</v>
      </c>
      <c r="I11" s="24">
        <f t="shared" si="1"/>
        <v>33.440736478711166</v>
      </c>
      <c r="J11" s="60"/>
      <c r="L11" s="40"/>
    </row>
    <row r="12" spans="1:12" x14ac:dyDescent="0.2">
      <c r="A12" s="6" t="s">
        <v>115</v>
      </c>
      <c r="B12" s="59">
        <v>9081</v>
      </c>
      <c r="C12" s="59">
        <v>3173</v>
      </c>
      <c r="D12" s="59">
        <v>1261</v>
      </c>
      <c r="E12" s="59">
        <f t="shared" si="2"/>
        <v>13515</v>
      </c>
      <c r="F12" s="59">
        <v>1192</v>
      </c>
      <c r="G12" s="67">
        <f t="shared" si="0"/>
        <v>8.8198298187199402</v>
      </c>
      <c r="H12" s="7">
        <v>4888</v>
      </c>
      <c r="I12" s="24">
        <f t="shared" si="1"/>
        <v>36.167221605623382</v>
      </c>
      <c r="J12" s="60"/>
      <c r="L12" s="40"/>
    </row>
    <row r="13" spans="1:12" x14ac:dyDescent="0.2">
      <c r="A13" s="6" t="s">
        <v>77</v>
      </c>
      <c r="B13" s="59">
        <v>749</v>
      </c>
      <c r="C13" s="59">
        <v>242</v>
      </c>
      <c r="D13" s="59">
        <v>93</v>
      </c>
      <c r="E13" s="59">
        <f t="shared" si="2"/>
        <v>1084</v>
      </c>
      <c r="F13" s="59">
        <v>100</v>
      </c>
      <c r="G13" s="67">
        <f t="shared" si="0"/>
        <v>9.2250922509225095</v>
      </c>
      <c r="H13" s="7">
        <v>366</v>
      </c>
      <c r="I13" s="24">
        <f t="shared" si="1"/>
        <v>33.76383763837638</v>
      </c>
      <c r="J13" s="60"/>
      <c r="L13" s="40"/>
    </row>
    <row r="14" spans="1:12" x14ac:dyDescent="0.2">
      <c r="A14" s="6" t="s">
        <v>107</v>
      </c>
      <c r="B14" s="59">
        <v>8232</v>
      </c>
      <c r="C14" s="59">
        <v>2577</v>
      </c>
      <c r="D14" s="59">
        <v>711</v>
      </c>
      <c r="E14" s="59">
        <f t="shared" si="2"/>
        <v>11520</v>
      </c>
      <c r="F14" s="59">
        <v>1024</v>
      </c>
      <c r="G14" s="67">
        <f t="shared" si="0"/>
        <v>8.8888888888888893</v>
      </c>
      <c r="H14" s="7">
        <v>4055</v>
      </c>
      <c r="I14" s="24">
        <f t="shared" si="1"/>
        <v>35.199652777777779</v>
      </c>
      <c r="J14" s="60"/>
      <c r="L14" s="40"/>
    </row>
    <row r="15" spans="1:12" x14ac:dyDescent="0.2">
      <c r="A15" s="6" t="s">
        <v>78</v>
      </c>
      <c r="B15" s="34">
        <v>3</v>
      </c>
      <c r="C15" s="34">
        <v>1</v>
      </c>
      <c r="D15" s="34">
        <v>2</v>
      </c>
      <c r="E15" s="59">
        <f t="shared" si="2"/>
        <v>6</v>
      </c>
      <c r="F15" s="59">
        <v>1</v>
      </c>
      <c r="G15" s="67">
        <f t="shared" si="0"/>
        <v>16.666666666666664</v>
      </c>
      <c r="H15" s="7">
        <v>2</v>
      </c>
      <c r="I15" s="24">
        <f t="shared" si="1"/>
        <v>33.333333333333329</v>
      </c>
      <c r="J15" s="60"/>
      <c r="L15" s="55"/>
    </row>
    <row r="16" spans="1:12" x14ac:dyDescent="0.2">
      <c r="A16" s="6" t="s">
        <v>116</v>
      </c>
      <c r="B16" s="59">
        <v>15032</v>
      </c>
      <c r="C16" s="59">
        <v>4019</v>
      </c>
      <c r="D16" s="59">
        <v>1845</v>
      </c>
      <c r="E16" s="59">
        <f t="shared" si="2"/>
        <v>20896</v>
      </c>
      <c r="F16" s="59">
        <v>1638</v>
      </c>
      <c r="G16" s="67">
        <f t="shared" si="0"/>
        <v>7.8388208269525261</v>
      </c>
      <c r="H16" s="7">
        <v>5717</v>
      </c>
      <c r="I16" s="24">
        <f t="shared" si="1"/>
        <v>27.359303215926495</v>
      </c>
      <c r="J16" s="60"/>
      <c r="L16" s="40"/>
    </row>
    <row r="17" spans="1:12" x14ac:dyDescent="0.2">
      <c r="A17" s="6" t="s">
        <v>109</v>
      </c>
      <c r="B17" s="59">
        <v>4637</v>
      </c>
      <c r="C17" s="59">
        <v>2236</v>
      </c>
      <c r="D17" s="59">
        <v>616</v>
      </c>
      <c r="E17" s="59">
        <f t="shared" si="2"/>
        <v>7489</v>
      </c>
      <c r="F17" s="59">
        <v>625</v>
      </c>
      <c r="G17" s="67">
        <f t="shared" si="0"/>
        <v>8.3455735078114568</v>
      </c>
      <c r="H17" s="7">
        <v>2445</v>
      </c>
      <c r="I17" s="24">
        <f t="shared" si="1"/>
        <v>32.64788356255842</v>
      </c>
      <c r="J17" s="60"/>
      <c r="L17" s="40"/>
    </row>
    <row r="18" spans="1:12" x14ac:dyDescent="0.2">
      <c r="A18" s="6" t="s">
        <v>117</v>
      </c>
      <c r="B18" s="59">
        <v>7999</v>
      </c>
      <c r="C18" s="59">
        <v>3459</v>
      </c>
      <c r="D18" s="59">
        <v>694</v>
      </c>
      <c r="E18" s="59">
        <f t="shared" si="2"/>
        <v>12152</v>
      </c>
      <c r="F18" s="59">
        <v>1159</v>
      </c>
      <c r="G18" s="67">
        <f t="shared" si="0"/>
        <v>9.5375246872942725</v>
      </c>
      <c r="H18" s="7">
        <v>4617</v>
      </c>
      <c r="I18" s="24">
        <f t="shared" si="1"/>
        <v>37.993745885450956</v>
      </c>
      <c r="J18" s="60"/>
      <c r="L18" s="40"/>
    </row>
    <row r="19" spans="1:12" x14ac:dyDescent="0.2">
      <c r="A19" s="6" t="s">
        <v>111</v>
      </c>
      <c r="B19" s="59">
        <v>3287</v>
      </c>
      <c r="C19" s="59">
        <v>1526</v>
      </c>
      <c r="D19" s="59">
        <v>433</v>
      </c>
      <c r="E19" s="59">
        <f t="shared" si="2"/>
        <v>5246</v>
      </c>
      <c r="F19" s="59">
        <v>559</v>
      </c>
      <c r="G19" s="67">
        <f t="shared" si="0"/>
        <v>10.655737704918032</v>
      </c>
      <c r="H19" s="7">
        <v>1910</v>
      </c>
      <c r="I19" s="24">
        <f t="shared" si="1"/>
        <v>36.408692337018685</v>
      </c>
      <c r="J19" s="60"/>
      <c r="L19" s="40"/>
    </row>
    <row r="20" spans="1:12" x14ac:dyDescent="0.2">
      <c r="A20" s="6" t="s">
        <v>112</v>
      </c>
      <c r="B20" s="59">
        <v>3965</v>
      </c>
      <c r="C20" s="59">
        <v>1481</v>
      </c>
      <c r="D20" s="59">
        <v>405</v>
      </c>
      <c r="E20" s="59">
        <f t="shared" si="2"/>
        <v>5851</v>
      </c>
      <c r="F20" s="59">
        <v>435</v>
      </c>
      <c r="G20" s="67">
        <f t="shared" si="0"/>
        <v>7.4346265595624681</v>
      </c>
      <c r="H20" s="7">
        <v>1592</v>
      </c>
      <c r="I20" s="24">
        <f t="shared" si="1"/>
        <v>27.209024098444711</v>
      </c>
      <c r="J20" s="60"/>
      <c r="L20" s="40"/>
    </row>
    <row r="21" spans="1:12" x14ac:dyDescent="0.2">
      <c r="A21" s="6" t="s">
        <v>113</v>
      </c>
      <c r="B21" s="59">
        <v>1294</v>
      </c>
      <c r="C21" s="59">
        <v>2783</v>
      </c>
      <c r="D21" s="59">
        <v>57</v>
      </c>
      <c r="E21" s="59">
        <f t="shared" si="2"/>
        <v>4134</v>
      </c>
      <c r="F21" s="59">
        <v>327</v>
      </c>
      <c r="G21" s="67">
        <f t="shared" si="0"/>
        <v>7.9100145137880977</v>
      </c>
      <c r="H21" s="7">
        <v>1001</v>
      </c>
      <c r="I21" s="24">
        <f>SUM(H21/E21*100)</f>
        <v>24.213836477987421</v>
      </c>
      <c r="J21" s="60"/>
      <c r="L21" s="40"/>
    </row>
    <row r="22" spans="1:12" x14ac:dyDescent="0.2">
      <c r="A22" s="30" t="s">
        <v>84</v>
      </c>
      <c r="B22" s="59">
        <v>9</v>
      </c>
      <c r="C22" s="59">
        <v>4</v>
      </c>
      <c r="D22" s="59">
        <v>0</v>
      </c>
      <c r="E22" s="59">
        <f t="shared" si="2"/>
        <v>13</v>
      </c>
      <c r="F22" s="59">
        <v>1</v>
      </c>
      <c r="G22" s="67">
        <f t="shared" si="0"/>
        <v>7.6923076923076925</v>
      </c>
      <c r="H22" s="23">
        <v>6</v>
      </c>
      <c r="I22" s="31">
        <f>SUM(H22/E22*100)</f>
        <v>46.153846153846153</v>
      </c>
      <c r="J22" s="60"/>
      <c r="L22" s="68"/>
    </row>
    <row r="23" spans="1:12" s="32" customFormat="1" ht="13.5" thickBot="1" x14ac:dyDescent="0.25">
      <c r="A23" s="25" t="s">
        <v>118</v>
      </c>
      <c r="B23" s="42">
        <v>237</v>
      </c>
      <c r="C23" s="42">
        <v>105</v>
      </c>
      <c r="D23" s="42">
        <v>16</v>
      </c>
      <c r="E23" s="59">
        <f t="shared" si="2"/>
        <v>358</v>
      </c>
      <c r="F23" s="42">
        <v>21</v>
      </c>
      <c r="G23" s="67">
        <f t="shared" si="0"/>
        <v>5.8659217877094969</v>
      </c>
      <c r="H23" s="26">
        <v>163</v>
      </c>
      <c r="I23" s="27">
        <f t="shared" si="1"/>
        <v>45.530726256983236</v>
      </c>
      <c r="J23" s="60"/>
      <c r="L23" s="69"/>
    </row>
    <row r="24" spans="1:12" ht="14.25" thickTop="1" thickBot="1" x14ac:dyDescent="0.25">
      <c r="A24" s="70" t="s">
        <v>119</v>
      </c>
      <c r="B24" s="71">
        <v>1022</v>
      </c>
      <c r="C24" s="71">
        <v>706</v>
      </c>
      <c r="D24" s="71">
        <v>156</v>
      </c>
      <c r="E24" s="71">
        <f t="shared" si="2"/>
        <v>1884</v>
      </c>
      <c r="F24" s="72">
        <v>308</v>
      </c>
      <c r="G24" s="73">
        <f t="shared" si="0"/>
        <v>16.348195329087048</v>
      </c>
      <c r="H24" s="74">
        <v>784</v>
      </c>
      <c r="I24" s="75">
        <f t="shared" si="1"/>
        <v>41.613588110403398</v>
      </c>
      <c r="J24" s="60"/>
    </row>
    <row r="25" spans="1:12" ht="14.25" thickTop="1" thickBot="1" x14ac:dyDescent="0.25">
      <c r="A25" s="11" t="s">
        <v>4</v>
      </c>
      <c r="B25" s="12">
        <f>SUM(B4+B24)</f>
        <v>102215</v>
      </c>
      <c r="C25" s="12">
        <f>SUM(C4+C24)</f>
        <v>38837</v>
      </c>
      <c r="D25" s="12">
        <f>SUM(D4+D24)</f>
        <v>11359</v>
      </c>
      <c r="E25" s="12">
        <f>SUM(E4+E24)</f>
        <v>152411</v>
      </c>
      <c r="F25" s="12">
        <f>SUM(F4+F24)</f>
        <v>13579</v>
      </c>
      <c r="G25" s="20">
        <f t="shared" si="0"/>
        <v>8.9094619154785413</v>
      </c>
      <c r="H25" s="28">
        <f>SUM(H5:H23)</f>
        <v>53273</v>
      </c>
      <c r="I25" s="29">
        <f t="shared" si="1"/>
        <v>34.953513853986919</v>
      </c>
      <c r="J25" s="60" t="str">
        <f t="shared" ref="J25" si="3">A25</f>
        <v>TOTAL</v>
      </c>
    </row>
    <row r="26" spans="1:12" ht="13.5" thickTop="1" x14ac:dyDescent="0.2"/>
    <row r="27" spans="1:12" x14ac:dyDescent="0.2">
      <c r="A27" t="s">
        <v>72</v>
      </c>
    </row>
    <row r="31" spans="1:12" x14ac:dyDescent="0.2">
      <c r="D31">
        <f>SUM(C25,D25)</f>
        <v>50196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6 Borrowers&amp;C&amp;P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1 Loans</vt:lpstr>
      <vt:lpstr>Table 2 Stock</vt:lpstr>
      <vt:lpstr>Table 3 Additions</vt:lpstr>
      <vt:lpstr>Table 4 Deletions</vt:lpstr>
      <vt:lpstr>Table 5 Reservations</vt:lpstr>
      <vt:lpstr>Table 6 Borrowers</vt:lpstr>
      <vt:lpstr>'Table 1 Loans'!Print_Area</vt:lpstr>
      <vt:lpstr>'Table 2 Stock'!Print_Area</vt:lpstr>
    </vt:vector>
  </TitlesOfParts>
  <Company>LBB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Libraries IT</dc:creator>
  <cp:lastModifiedBy>Lynch, Richard</cp:lastModifiedBy>
  <cp:lastPrinted>2018-07-24T08:12:30Z</cp:lastPrinted>
  <dcterms:created xsi:type="dcterms:W3CDTF">2001-04-26T11:12:35Z</dcterms:created>
  <dcterms:modified xsi:type="dcterms:W3CDTF">2020-11-13T11:38:56Z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864458240</vt:i4>
  </property>
  <property fmtid="{D5CDD505-2E9C-101B-9397-08002B2CF9AE}" pid="3" name="_NewReviewCycle">
    <vt:lpwstr/>
  </property>
  <property fmtid="{D5CDD505-2E9C-101B-9397-08002B2CF9AE}" pid="4" name="_EmailSubject">
    <vt:lpwstr>FOI</vt:lpwstr>
  </property>
  <property fmtid="{D5CDD505-2E9C-101B-9397-08002B2CF9AE}" pid="5" name="_AuthorEmail">
    <vt:lpwstr>olu.elias@barnet.gov.uk</vt:lpwstr>
  </property>
  <property fmtid="{D5CDD505-2E9C-101B-9397-08002B2CF9AE}" pid="6" name="_AuthorEmailDisplayName">
    <vt:lpwstr>Elias, Olu</vt:lpwstr>
  </property>
  <property fmtid="{D5CDD505-2E9C-101B-9397-08002B2CF9AE}" pid="7" name="_PreviousAdHocReviewCycleID">
    <vt:i4>-1079499222</vt:i4>
  </property>
  <property fmtid="{D5CDD505-2E9C-101B-9397-08002B2CF9AE}" pid="8" name="_ReviewingToolsShownOnce">
    <vt:lpwstr/>
  </property>
</Properties>
</file>