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10" i="5" s="1"/>
  <c r="A32" i="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N2" i="2"/>
  <c r="A2" i="6" l="1"/>
  <c r="J14" i="3"/>
  <c r="C2" i="2"/>
  <c r="B9" i="4"/>
  <c r="B9" i="3"/>
  <c r="A3" i="6" l="1"/>
  <c r="J15" i="3"/>
  <c r="A4" i="6" l="1"/>
  <c r="J16" i="3"/>
  <c r="A5" i="6" l="1"/>
  <c r="J17" i="3"/>
  <c r="A6" i="6" l="1"/>
  <c r="J18" i="3"/>
  <c r="J19" i="3" l="1"/>
  <c r="A7" i="6"/>
  <c r="A8" i="6" l="1"/>
  <c r="J20" i="3"/>
  <c r="J21" i="3" l="1"/>
  <c r="A9" i="6"/>
  <c r="A10" i="6" l="1"/>
  <c r="J22" i="3"/>
  <c r="J23" i="3" l="1"/>
  <c r="J24" i="3" s="1"/>
  <c r="A11" i="6"/>
  <c r="J25" i="3" l="1"/>
  <c r="A12" i="6"/>
  <c r="J26" i="3" l="1"/>
  <c r="A13" i="6"/>
  <c r="A14" i="6"/>
  <c r="J27" i="3" l="1"/>
  <c r="A15" i="6"/>
  <c r="A16" i="6" l="1"/>
  <c r="J28" i="3"/>
  <c r="J29" i="3" l="1"/>
  <c r="A17" i="6"/>
  <c r="A18" i="6" l="1"/>
  <c r="J30" i="3"/>
  <c r="J31" i="3" l="1"/>
  <c r="A19" i="6"/>
  <c r="J32" i="3" l="1"/>
  <c r="A20" i="6"/>
  <c r="J33" i="3" l="1"/>
  <c r="A21" i="6"/>
  <c r="J34" i="3" l="1"/>
  <c r="A22" i="6"/>
  <c r="J35" i="3" l="1"/>
  <c r="A23" i="6"/>
  <c r="J36" i="3" l="1"/>
  <c r="A24" i="6"/>
  <c r="A25" i="6" l="1"/>
  <c r="J37" i="3"/>
  <c r="A26" i="6" l="1"/>
  <c r="J38" i="3"/>
  <c r="J39" i="3" l="1"/>
  <c r="A27" i="6"/>
  <c r="A28" i="6" l="1"/>
  <c r="J40" i="3"/>
  <c r="J41" i="3" l="1"/>
  <c r="A29" i="6"/>
  <c r="A30" i="6" l="1"/>
  <c r="J42" i="3"/>
  <c r="A31" i="6" l="1"/>
  <c r="J43" i="3"/>
  <c r="A32" i="6" l="1"/>
  <c r="J44" i="3"/>
  <c r="J45" i="3" l="1"/>
  <c r="A33" i="6"/>
  <c r="A34" i="6" l="1"/>
  <c r="J46" i="3"/>
  <c r="A35" i="6" l="1"/>
  <c r="J47" i="3"/>
  <c r="A36" i="6" l="1"/>
  <c r="J48" i="3"/>
  <c r="J49" i="3" l="1"/>
  <c r="A37" i="6"/>
  <c r="J50" i="3" l="1"/>
  <c r="A38" i="6"/>
  <c r="A39" i="6" l="1"/>
  <c r="J51" i="3"/>
  <c r="A40" i="6" l="1"/>
  <c r="J52" i="3"/>
  <c r="J53" i="3" l="1"/>
  <c r="A41" i="6"/>
  <c r="A42" i="6" l="1"/>
  <c r="J54" i="3"/>
  <c r="J55" i="3" l="1"/>
  <c r="A43" i="6"/>
  <c r="A44" i="6" l="1"/>
  <c r="J56" i="3"/>
  <c r="A45" i="6" l="1"/>
  <c r="J57" i="3"/>
  <c r="A46" i="6" l="1"/>
  <c r="J58" i="3"/>
  <c r="J59" i="3" l="1"/>
  <c r="A47" i="6"/>
  <c r="A48" i="6" l="1"/>
  <c r="J60" i="3"/>
  <c r="J61" i="3" l="1"/>
  <c r="A49" i="6"/>
  <c r="J62" i="3" l="1"/>
  <c r="A50" i="6"/>
  <c r="A51" i="6" l="1"/>
  <c r="J63" i="3"/>
  <c r="A52" i="6" l="1"/>
  <c r="J64" i="3"/>
  <c r="A53" i="6" l="1"/>
  <c r="J65" i="3"/>
  <c r="J66" i="3" l="1"/>
  <c r="A54" i="6"/>
  <c r="J67" i="3" l="1"/>
  <c r="A55" i="6"/>
  <c r="J68" i="3" l="1"/>
  <c r="A56" i="6"/>
  <c r="J69" i="3" l="1"/>
  <c r="A57" i="6"/>
  <c r="J70" i="3" l="1"/>
  <c r="A58" i="6"/>
  <c r="A59" i="6" l="1"/>
  <c r="J71" i="3"/>
  <c r="A60" i="6" l="1"/>
  <c r="J72" i="3"/>
  <c r="A61" i="6" l="1"/>
  <c r="J73" i="3"/>
  <c r="A62" i="6" l="1"/>
  <c r="J74" i="3"/>
  <c r="J75" i="3" l="1"/>
  <c r="A63" i="6"/>
  <c r="A64" i="6" l="1"/>
  <c r="J76" i="3"/>
  <c r="J77" i="3" l="1"/>
  <c r="A65" i="6"/>
  <c r="A66" i="6" l="1"/>
  <c r="J78" i="3"/>
  <c r="J79" i="3" l="1"/>
  <c r="A67" i="6"/>
  <c r="A68" i="6" l="1"/>
  <c r="J80" i="3"/>
  <c r="J81" i="3" l="1"/>
  <c r="A69" i="6"/>
  <c r="A70" i="6" l="1"/>
  <c r="J82" i="3"/>
  <c r="J83" i="3" l="1"/>
  <c r="A71" i="6"/>
  <c r="A72" i="6" l="1"/>
  <c r="J84" i="3"/>
  <c r="A73" i="6" l="1"/>
  <c r="J85" i="3"/>
  <c r="A74" i="6" l="1"/>
  <c r="J86" i="3"/>
  <c r="A75" i="6" l="1"/>
  <c r="J87" i="3"/>
  <c r="A76" i="6" l="1"/>
  <c r="J88" i="3"/>
  <c r="J89" i="3" l="1"/>
  <c r="A77" i="6"/>
  <c r="J90" i="3" l="1"/>
  <c r="A78" i="6"/>
  <c r="A79" i="6" l="1"/>
  <c r="J91" i="3"/>
  <c r="A80" i="6" l="1"/>
  <c r="J92" i="3"/>
  <c r="J93" i="3" l="1"/>
  <c r="A81" i="6"/>
  <c r="J94" i="3" l="1"/>
  <c r="A82" i="6"/>
  <c r="J95" i="3" l="1"/>
  <c r="A83" i="6"/>
  <c r="A84" i="6" l="1"/>
  <c r="J96" i="3"/>
  <c r="J97" i="3" l="1"/>
  <c r="A85" i="6"/>
  <c r="J98" i="3" l="1"/>
  <c r="A86" i="6"/>
  <c r="J99" i="3" l="1"/>
  <c r="A87" i="6"/>
  <c r="J100" i="3" l="1"/>
  <c r="A88" i="6"/>
  <c r="A89" i="6" l="1"/>
  <c r="J101" i="3"/>
  <c r="A90" i="6" l="1"/>
  <c r="J102" i="3"/>
  <c r="J103" i="3" l="1"/>
  <c r="A91" i="6"/>
  <c r="A92" i="6" l="1"/>
  <c r="J104" i="3"/>
  <c r="A93" i="6" l="1"/>
  <c r="J105" i="3"/>
  <c r="A94" i="6" l="1"/>
  <c r="J106" i="3"/>
  <c r="A95" i="6" l="1"/>
  <c r="J12" i="4"/>
  <c r="J13" i="4" s="1"/>
  <c r="A96" i="6" l="1"/>
  <c r="J14" i="4"/>
  <c r="A97" i="6" l="1"/>
  <c r="J15" i="4"/>
  <c r="A98" i="6" l="1"/>
  <c r="J16" i="4"/>
  <c r="J17" i="4" l="1"/>
  <c r="A99" i="6"/>
  <c r="J18" i="4" l="1"/>
  <c r="A100" i="6"/>
  <c r="A101" i="6" l="1"/>
  <c r="J19" i="4"/>
  <c r="J20" i="4" l="1"/>
  <c r="A102" i="6"/>
  <c r="J21" i="4" l="1"/>
  <c r="A103" i="6"/>
  <c r="J22" i="4" l="1"/>
  <c r="A104" i="6"/>
  <c r="A105" i="6" l="1"/>
  <c r="J23" i="4"/>
  <c r="J24" i="4" l="1"/>
  <c r="A106" i="6"/>
  <c r="J25" i="4" l="1"/>
  <c r="A107" i="6"/>
  <c r="A108" i="6" l="1"/>
  <c r="J26" i="4"/>
  <c r="A109" i="6" l="1"/>
  <c r="J27" i="4"/>
  <c r="J28" i="4" l="1"/>
  <c r="A110" i="6"/>
  <c r="A111" i="6" l="1"/>
  <c r="J29" i="4"/>
  <c r="A112" i="6" l="1"/>
  <c r="J30" i="4"/>
  <c r="J31" i="4" l="1"/>
  <c r="A113" i="6"/>
  <c r="A114" i="6" l="1"/>
  <c r="J32" i="4"/>
  <c r="J33" i="4" l="1"/>
  <c r="A115" i="6"/>
  <c r="A116" i="6" l="1"/>
  <c r="J34" i="4"/>
  <c r="A117" i="6" l="1"/>
  <c r="J35" i="4"/>
  <c r="J36" i="4" l="1"/>
  <c r="A118" i="6"/>
  <c r="J37" i="4" l="1"/>
  <c r="A119" i="6"/>
  <c r="J38" i="4" l="1"/>
  <c r="A120" i="6"/>
  <c r="A121" i="6" l="1"/>
  <c r="J39" i="4"/>
  <c r="A122" i="6" l="1"/>
  <c r="J40" i="4"/>
  <c r="A123" i="6" l="1"/>
  <c r="J41" i="4"/>
  <c r="J42" i="4" l="1"/>
  <c r="A124" i="6"/>
  <c r="J43" i="4" l="1"/>
  <c r="A125" i="6"/>
  <c r="A126" i="6" l="1"/>
  <c r="J44" i="4"/>
  <c r="A127" i="6" l="1"/>
  <c r="J45" i="4"/>
  <c r="J46" i="4" l="1"/>
  <c r="A128" i="6"/>
  <c r="A129" i="6" l="1"/>
  <c r="J47" i="4"/>
  <c r="J48" i="4" l="1"/>
  <c r="A130" i="6"/>
  <c r="J49" i="4" l="1"/>
  <c r="A131" i="6"/>
  <c r="J50" i="4" l="1"/>
  <c r="A132" i="6"/>
  <c r="A133" i="6" l="1"/>
  <c r="J51" i="4"/>
  <c r="A134" i="6" l="1"/>
  <c r="J52" i="4"/>
  <c r="A135" i="6" l="1"/>
  <c r="J53" i="4"/>
  <c r="A136" i="6" l="1"/>
  <c r="J54" i="4"/>
  <c r="A137" i="6" l="1"/>
  <c r="J55" i="4"/>
  <c r="A138" i="6" l="1"/>
  <c r="J56" i="4"/>
  <c r="A139" i="6" l="1"/>
  <c r="J57" i="4"/>
  <c r="J58" i="4" l="1"/>
  <c r="A140" i="6"/>
  <c r="A141" i="6" l="1"/>
  <c r="J59" i="4"/>
  <c r="A142" i="6" l="1"/>
  <c r="J60" i="4"/>
  <c r="A143" i="6" s="1"/>
  <c r="B17" i="5" l="1"/>
  <c r="C30" i="5"/>
  <c r="G44" i="5"/>
  <c r="D42" i="5"/>
  <c r="G20" i="5"/>
  <c r="G19" i="5"/>
  <c r="G48" i="5"/>
  <c r="E40" i="5"/>
  <c r="C67" i="5"/>
  <c r="G53" i="5"/>
  <c r="E59" i="5"/>
  <c r="H47" i="5"/>
  <c r="G42" i="5"/>
  <c r="B54" i="5"/>
  <c r="H55" i="5"/>
  <c r="B75" i="5"/>
  <c r="C16" i="5"/>
  <c r="H20" i="5"/>
  <c r="B33" i="5"/>
  <c r="G63" i="5"/>
  <c r="E51" i="5"/>
  <c r="B32" i="5"/>
  <c r="D50" i="5"/>
  <c r="H39" i="5"/>
  <c r="B34" i="5"/>
  <c r="D30" i="5"/>
  <c r="C66" i="5"/>
  <c r="B35" i="5"/>
  <c r="G28" i="5"/>
  <c r="B51" i="5"/>
  <c r="C19" i="5"/>
  <c r="B44" i="5"/>
  <c r="B53" i="5"/>
  <c r="H60" i="5"/>
  <c r="H50" i="5"/>
  <c r="H59" i="5"/>
  <c r="H61" i="5"/>
  <c r="E52" i="5"/>
  <c r="E68" i="5"/>
  <c r="C42" i="5"/>
  <c r="G60" i="5"/>
  <c r="H29" i="5"/>
  <c r="H13" i="5"/>
  <c r="E69" i="5"/>
  <c r="B47" i="5"/>
  <c r="C60" i="5"/>
  <c r="B29" i="5"/>
  <c r="D58" i="5"/>
  <c r="E24" i="5"/>
  <c r="E28" i="5"/>
  <c r="E30" i="5"/>
  <c r="H44" i="5"/>
  <c r="B49" i="5"/>
  <c r="E21" i="5"/>
  <c r="G57" i="5"/>
  <c r="G70" i="5"/>
  <c r="H54" i="5"/>
  <c r="G36" i="5"/>
  <c r="E13" i="5"/>
  <c r="C33" i="5"/>
  <c r="C17" i="5"/>
  <c r="C37" i="5"/>
  <c r="D36" i="5"/>
  <c r="G13" i="5"/>
  <c r="H64" i="5"/>
  <c r="D72" i="5"/>
  <c r="C52" i="5"/>
  <c r="D29" i="5"/>
  <c r="C34" i="5"/>
  <c r="E22" i="5"/>
  <c r="D60" i="5"/>
  <c r="H14" i="5"/>
  <c r="B42" i="5"/>
  <c r="E35" i="5"/>
  <c r="D49" i="5"/>
  <c r="B26" i="5"/>
  <c r="B24" i="5"/>
  <c r="D37" i="5"/>
  <c r="E41" i="5"/>
  <c r="B74" i="5"/>
  <c r="H49" i="5"/>
  <c r="C55" i="5"/>
  <c r="D20" i="5"/>
  <c r="B55" i="5"/>
  <c r="D48" i="5"/>
  <c r="H48" i="5"/>
  <c r="B37" i="5"/>
  <c r="B62" i="5"/>
  <c r="H31" i="5"/>
  <c r="D23" i="5"/>
  <c r="B59" i="5"/>
  <c r="G69" i="5"/>
  <c r="B48" i="5"/>
  <c r="E57" i="5"/>
  <c r="E66" i="5"/>
  <c r="H24" i="5"/>
  <c r="H75" i="5"/>
  <c r="H71" i="5"/>
  <c r="E63" i="5"/>
  <c r="C29" i="5"/>
  <c r="G16" i="5"/>
  <c r="D21" i="5"/>
  <c r="H22" i="5"/>
  <c r="H15" i="5"/>
  <c r="D59" i="5"/>
  <c r="G37" i="5"/>
  <c r="G38" i="5"/>
  <c r="G33" i="5"/>
  <c r="E42" i="5"/>
  <c r="G34" i="5"/>
  <c r="D67" i="5"/>
  <c r="B43" i="5"/>
  <c r="H45" i="5"/>
  <c r="G55" i="5"/>
  <c r="D66" i="5"/>
  <c r="B65" i="5"/>
  <c r="G24" i="5"/>
  <c r="B50" i="5"/>
  <c r="C32" i="5"/>
  <c r="C47" i="5"/>
  <c r="D43" i="5"/>
  <c r="C40" i="5"/>
  <c r="B30" i="5"/>
  <c r="B16" i="5"/>
  <c r="D74" i="5"/>
  <c r="E14" i="5"/>
  <c r="D16" i="5"/>
  <c r="D64" i="5"/>
  <c r="H34" i="5"/>
  <c r="D46" i="5"/>
  <c r="C49" i="5"/>
  <c r="H37" i="5"/>
  <c r="D35" i="5"/>
  <c r="D51" i="5"/>
  <c r="B28" i="5"/>
  <c r="E47" i="5"/>
  <c r="B36" i="5"/>
  <c r="C48" i="5"/>
  <c r="C65" i="5"/>
  <c r="G22" i="5"/>
  <c r="H72" i="5"/>
  <c r="B27" i="5"/>
  <c r="B40" i="5"/>
  <c r="E70" i="5"/>
  <c r="E23" i="5"/>
  <c r="E31" i="5"/>
  <c r="E62" i="5"/>
  <c r="B66" i="5"/>
  <c r="B68" i="5"/>
  <c r="D69" i="5"/>
  <c r="C45" i="5"/>
  <c r="G40" i="5"/>
  <c r="G15" i="5"/>
  <c r="B20" i="5"/>
  <c r="E72" i="5"/>
  <c r="B14" i="5"/>
  <c r="H41" i="5"/>
  <c r="D68" i="5"/>
  <c r="E61" i="5"/>
  <c r="G23" i="5"/>
  <c r="C58" i="5"/>
  <c r="D52" i="5"/>
  <c r="G41" i="5"/>
  <c r="D54" i="5"/>
  <c r="C59" i="5"/>
  <c r="C39" i="5"/>
  <c r="H57" i="5"/>
  <c r="C75" i="5"/>
  <c r="C71" i="5"/>
  <c r="E71" i="5"/>
  <c r="E74" i="5"/>
  <c r="H43" i="5"/>
  <c r="C51" i="5"/>
  <c r="D25" i="5"/>
  <c r="H58" i="5"/>
  <c r="H74" i="5"/>
  <c r="C53" i="5"/>
  <c r="B46" i="5"/>
  <c r="E25" i="5"/>
  <c r="D63" i="5"/>
  <c r="G32" i="5"/>
  <c r="B31" i="5"/>
  <c r="G17" i="5"/>
  <c r="B72" i="5"/>
  <c r="C22" i="5"/>
  <c r="D39" i="5"/>
  <c r="E54" i="5"/>
  <c r="E45" i="5"/>
  <c r="H27" i="5"/>
  <c r="C68" i="5"/>
  <c r="G67" i="5"/>
  <c r="B39" i="5"/>
  <c r="G49" i="5"/>
  <c r="B73" i="5"/>
  <c r="C23" i="5"/>
  <c r="G35" i="5"/>
  <c r="C41" i="5"/>
  <c r="C64" i="5"/>
  <c r="G30" i="5"/>
  <c r="B23" i="5"/>
  <c r="H23" i="5"/>
  <c r="G52" i="5"/>
  <c r="G72" i="5"/>
  <c r="E49" i="5"/>
  <c r="C57" i="5"/>
  <c r="H18" i="5"/>
  <c r="C61" i="5"/>
  <c r="D24" i="5"/>
  <c r="H32" i="5"/>
  <c r="E16" i="5"/>
  <c r="D15" i="5"/>
  <c r="E20" i="5"/>
  <c r="C14" i="5"/>
  <c r="B60" i="5"/>
  <c r="D13" i="5"/>
  <c r="H63" i="5"/>
  <c r="G56" i="5"/>
  <c r="D38" i="5"/>
  <c r="G68" i="5"/>
  <c r="H62" i="5"/>
  <c r="D40" i="5"/>
  <c r="E43" i="5"/>
  <c r="D70" i="5"/>
  <c r="D71" i="5"/>
  <c r="C13" i="5"/>
  <c r="D27" i="5"/>
  <c r="E39" i="5"/>
  <c r="E26" i="5"/>
  <c r="E32" i="5"/>
  <c r="E37" i="5"/>
  <c r="H38" i="5"/>
  <c r="H42" i="5"/>
  <c r="H51" i="5"/>
  <c r="C38" i="5"/>
  <c r="D41" i="5"/>
  <c r="B45" i="5"/>
  <c r="D45" i="5"/>
  <c r="D65" i="5"/>
  <c r="C62" i="5"/>
  <c r="E18" i="5"/>
  <c r="B15" i="5"/>
  <c r="H21" i="5"/>
  <c r="D57" i="5"/>
  <c r="C15" i="5"/>
  <c r="G39" i="5"/>
  <c r="B63" i="5"/>
  <c r="E48" i="5"/>
  <c r="C24" i="5"/>
  <c r="E36" i="5"/>
  <c r="G64" i="5"/>
  <c r="C28" i="5"/>
  <c r="G46" i="5"/>
  <c r="D28" i="5"/>
  <c r="E73" i="5"/>
  <c r="B18" i="5"/>
  <c r="G27" i="5"/>
  <c r="C26" i="5"/>
  <c r="H68" i="5"/>
  <c r="E58" i="5"/>
  <c r="G45" i="5"/>
  <c r="D31" i="5"/>
  <c r="B22" i="5"/>
  <c r="G66" i="5"/>
  <c r="C44" i="5"/>
  <c r="G62" i="5"/>
  <c r="G74" i="5"/>
  <c r="E53" i="5"/>
  <c r="C69" i="5"/>
  <c r="D73" i="5"/>
  <c r="D14" i="5"/>
  <c r="H52" i="5"/>
  <c r="B25" i="5"/>
  <c r="E67" i="5"/>
  <c r="D61" i="5"/>
  <c r="G73" i="5"/>
  <c r="B64" i="5"/>
  <c r="H26" i="5"/>
  <c r="G18" i="5"/>
  <c r="E15" i="5"/>
  <c r="C63" i="5"/>
  <c r="E19" i="5"/>
  <c r="G59" i="5"/>
  <c r="E33" i="5"/>
  <c r="B19" i="5"/>
  <c r="D47" i="5"/>
  <c r="D33" i="5"/>
  <c r="H67" i="5"/>
  <c r="H35" i="5"/>
  <c r="E27" i="5"/>
  <c r="G71" i="5"/>
  <c r="E55" i="5"/>
  <c r="D32" i="5"/>
  <c r="E38" i="5"/>
  <c r="C20" i="5"/>
  <c r="C73" i="5"/>
  <c r="H56" i="5"/>
  <c r="E44" i="5"/>
  <c r="E17" i="5"/>
  <c r="D18" i="5"/>
  <c r="E50" i="5"/>
  <c r="C35" i="5"/>
  <c r="H19" i="5"/>
  <c r="B69" i="5"/>
  <c r="B21" i="5"/>
  <c r="G14" i="5"/>
  <c r="H17" i="5"/>
  <c r="H66" i="5"/>
  <c r="H28" i="5"/>
  <c r="G61" i="5"/>
  <c r="C36" i="5"/>
  <c r="G50" i="5"/>
  <c r="E65" i="5"/>
  <c r="E46" i="5"/>
  <c r="H36" i="5"/>
  <c r="B67" i="5"/>
  <c r="B13" i="5"/>
  <c r="H30" i="5"/>
  <c r="D17" i="5"/>
  <c r="G75" i="5"/>
  <c r="H65" i="5"/>
  <c r="G21" i="5"/>
  <c r="D19" i="5"/>
  <c r="C21" i="5"/>
  <c r="H70" i="5"/>
  <c r="H73" i="5"/>
  <c r="B71" i="5"/>
  <c r="H46" i="5"/>
  <c r="G25" i="5"/>
  <c r="C31" i="5"/>
  <c r="D62" i="5"/>
  <c r="G58" i="5"/>
  <c r="G29" i="5"/>
  <c r="C43" i="5"/>
  <c r="B52" i="5"/>
  <c r="C70" i="5"/>
  <c r="D26" i="5"/>
  <c r="D44" i="5"/>
  <c r="E75" i="5"/>
  <c r="E29" i="5"/>
  <c r="G31" i="5"/>
  <c r="C18" i="5"/>
  <c r="D56" i="5"/>
  <c r="B70" i="5"/>
  <c r="G26" i="5"/>
  <c r="B61" i="5"/>
  <c r="H69" i="5"/>
  <c r="B58" i="5"/>
  <c r="H25" i="5"/>
  <c r="E56" i="5"/>
  <c r="C25" i="5"/>
  <c r="D22" i="5"/>
  <c r="C50" i="5"/>
  <c r="H33" i="5"/>
  <c r="E34" i="5"/>
  <c r="C72" i="5"/>
  <c r="B38" i="5"/>
  <c r="B57" i="5"/>
  <c r="E60" i="5"/>
  <c r="G65" i="5"/>
  <c r="D34" i="5"/>
  <c r="G51" i="5"/>
  <c r="C54" i="5"/>
  <c r="H53" i="5"/>
  <c r="C56" i="5"/>
  <c r="H16" i="5"/>
  <c r="D53" i="5"/>
  <c r="C46" i="5"/>
  <c r="D55" i="5"/>
  <c r="G47" i="5"/>
  <c r="E64" i="5"/>
  <c r="C27" i="5"/>
  <c r="H40" i="5"/>
  <c r="B41" i="5"/>
  <c r="G43" i="5"/>
  <c r="C74" i="5"/>
  <c r="D75" i="5"/>
  <c r="B56" i="5"/>
  <c r="G54" i="5"/>
</calcChain>
</file>

<file path=xl/sharedStrings.xml><?xml version="1.0" encoding="utf-8"?>
<sst xmlns="http://schemas.openxmlformats.org/spreadsheetml/2006/main" count="391" uniqueCount="228">
  <si>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</si>
  <si>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</si>
  <si>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</si>
  <si>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</si>
  <si>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</si>
  <si>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</si>
  <si>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</si>
  <si>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</si>
  <si>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</si>
  <si>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</si>
  <si>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</si>
  <si>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</si>
  <si>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</si>
  <si>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</si>
  <si>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</si>
  <si>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</si>
  <si>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</si>
  <si>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</si>
  <si>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</si>
  <si>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</si>
  <si>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</si>
  <si>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</si>
  <si>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</si>
  <si>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</si>
  <si>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</si>
  <si>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</si>
  <si>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</si>
  <si>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</si>
  <si>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</si>
  <si>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</si>
  <si>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</si>
  <si>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</si>
  <si>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</si>
  <si>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</si>
  <si>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</si>
  <si>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</si>
  <si>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</si>
  <si>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</si>
  <si>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</si>
  <si>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</si>
  <si>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</si>
  <si>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</si>
  <si>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</si>
  <si>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</si>
  <si>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</si>
  <si>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</si>
  <si>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</si>
  <si>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</si>
  <si>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</si>
  <si>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</si>
  <si>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</si>
  <si>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</si>
  <si>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</si>
  <si>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</si>
  <si>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</si>
  <si>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</si>
  <si>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</si>
  <si>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</si>
  <si>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</si>
  <si>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</si>
  <si>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</si>
  <si>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</si>
  <si>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</si>
  <si>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</si>
  <si>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</si>
  <si>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</si>
  <si>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</si>
  <si>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</si>
  <si>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</si>
  <si>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</si>
  <si>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</si>
  <si>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</si>
  <si>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</si>
  <si>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</si>
  <si>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</si>
  <si>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</si>
  <si>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</si>
  <si>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</si>
  <si>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</si>
  <si>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</si>
  <si>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</si>
  <si>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</si>
  <si>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</si>
  <si>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</si>
  <si>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</si>
  <si>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</si>
  <si>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</si>
  <si>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</si>
  <si>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</si>
  <si>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</si>
  <si>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</si>
  <si>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</si>
  <si>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</si>
  <si>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</si>
  <si>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</si>
  <si>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</si>
  <si>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</si>
  <si>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</si>
  <si>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</si>
  <si>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</si>
  <si>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</si>
  <si>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</si>
  <si>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</si>
  <si>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</si>
  <si>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</si>
  <si>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</si>
  <si>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</si>
  <si>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</si>
  <si>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</si>
  <si>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</si>
  <si>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</si>
  <si>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</si>
  <si>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</si>
  <si>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</si>
  <si>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</si>
  <si>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</si>
  <si>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</si>
  <si>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</si>
  <si>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</si>
  <si>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</si>
  <si>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</si>
  <si>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</si>
  <si>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</si>
  <si>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</si>
  <si>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</si>
  <si>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</si>
  <si>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</si>
  <si>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</si>
  <si>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</si>
  <si>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</si>
  <si>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</si>
  <si>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</si>
  <si>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</si>
  <si>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</si>
  <si>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</si>
  <si>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</si>
  <si>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</si>
  <si>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</si>
  <si>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</si>
  <si>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</si>
  <si>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</si>
  <si>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</si>
  <si>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</si>
  <si>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</si>
  <si>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</si>
  <si>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</si>
  <si>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</si>
  <si>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</si>
  <si>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</si>
  <si>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</si>
  <si>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</si>
  <si>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</si>
  <si>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</si>
  <si>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</si>
  <si>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</si>
  <si>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</si>
  <si>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</si>
  <si>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</si>
  <si>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</si>
  <si>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</si>
  <si>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</si>
  <si>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</si>
  <si>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</si>
  <si>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</si>
  <si>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</si>
  <si>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</si>
  <si>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</si>
  <si>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</si>
  <si>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</si>
  <si>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</si>
  <si>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</si>
  <si>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</si>
  <si>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</si>
  <si>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</si>
  <si>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</si>
  <si>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</si>
  <si>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</si>
  <si>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</si>
  <si>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</si>
  <si>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</si>
  <si>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</si>
  <si>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</si>
  <si>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</si>
  <si>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</si>
  <si>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</si>
  <si>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</si>
  <si>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</si>
  <si>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Where fitted</t>
  </si>
  <si>
    <t>Intake cupboard checked?</t>
  </si>
  <si>
    <t>Are escape routes adequately protected?
Consider: storage and electrical cupboards, refuse chutes, fire doors (incl. provision, location, self-closers, strips and seals, condition), stair ventilation</t>
  </si>
  <si>
    <t>N/K</t>
  </si>
  <si>
    <t>N/A</t>
  </si>
  <si>
    <t>Internal and external communal areas including the following:
entrances, exits, escape stairs, landings, lobbies, electrical intake/service cupboards, pram shed areas, refuse areas. Ventilation-openable windows</t>
  </si>
  <si>
    <t>Next review due on *:</t>
  </si>
  <si>
    <t>B78A4</t>
  </si>
  <si>
    <t>High rise, general needs flatted accommodation</t>
  </si>
  <si>
    <t>60 flats, 15 floors, 2 staircases and 2 lifts (not FF).</t>
  </si>
  <si>
    <t>It appears to be in good working order, however, see Q20</t>
  </si>
  <si>
    <t>Concrete frame with flat roof.</t>
  </si>
  <si>
    <t>1100219-237</t>
  </si>
  <si>
    <t>There is a secure entry system and CCTV fitted to this block.</t>
  </si>
  <si>
    <t>Bin chutes and bins are secured</t>
  </si>
  <si>
    <t>Access to the roof secured by Gerda lock</t>
  </si>
  <si>
    <t>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t>
  </si>
  <si>
    <t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</si>
  <si>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t>
  </si>
  <si>
    <t>Fit Danger Electricity signs to electrical intakes ground floor.</t>
  </si>
  <si>
    <t>The electrical intake cupboard doors were secured (FB1 &amp; FB2) clear of storage with no compartment breaches. EIC doors are FD30S doors fitted to BS8214. Electrics tested 04/12. All risers clear of storage no penetrations and pose no significant risk.</t>
  </si>
  <si>
    <t>Fit a fire rated letterbox to FED 16 as the doors letterbox has been vandalised and removed.</t>
  </si>
  <si>
    <t>Yes/No
n/k-n/a</t>
  </si>
  <si>
    <t>Euro Compliance Limited
Company Registration No. 6353434</t>
  </si>
  <si>
    <t>As FRA program</t>
  </si>
  <si>
    <r>
      <t xml:space="preserve">The Fire Risk Assessment was undertaken by </t>
    </r>
    <r>
      <rPr>
        <b/>
        <sz val="11"/>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</si>
  <si>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All communal doors (x30) to all floors require service, maintenance and adjustment.</t>
  </si>
  <si>
    <t>FED 48 is missing its fire rated letterplate and this should be replaced</t>
  </si>
  <si>
    <t>Broken glazing to FED 34. Replace with appropriate fire rated material.</t>
  </si>
  <si>
    <t>Reinstate smoke seals to electrical intake on the 8th floor</t>
  </si>
  <si>
    <t>All flat entrance doors and communal doors in this block are FD30S doors fitted in accordance to BS8214. However FED 52 requires confirmation that the door is a certified FD30S door.</t>
  </si>
  <si>
    <t>Repair or replace FED 16 as this door is damaged</t>
  </si>
  <si>
    <t>Remove the plastic plant from the 6th floor staircase landing</t>
  </si>
  <si>
    <t>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t>
  </si>
  <si>
    <t>There is paint delamination on the 3rd floor of this building and it should be removed and the area redecorated with Class 0 paint</t>
  </si>
  <si>
    <t>DRM last tested April 2017</t>
  </si>
  <si>
    <t>External cladding?</t>
  </si>
  <si>
    <t>The external cladding to this building requires confirmation of its fire rating as well as the method that it has been installed, to ensure that it is not combustible and does not create a chimney effect up the outside of the building.</t>
  </si>
  <si>
    <t>It is recommended that intrusive internal flat surveys are carried out to determine the level of compartmentation between flats as well as between flats to communal areas (Please note that stacks are internal).</t>
  </si>
  <si>
    <t>It is not known if the emergency lights are adequately maintained</t>
  </si>
  <si>
    <t>There are no records to suggest that the emergency lighting is adequately maintained. Check EL records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</si>
</sst>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sz val="10"/>
      <color theme="1" tint="0.34998626667073579"/>
      <name val="Arial"/>
      <family val="2"/>
    </font>
    <font>
      <b/>
      <sz val="12"/>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style="medium">
        <color indexed="55"/>
      </left>
      <right/>
      <top/>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1">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31"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5" borderId="31"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8"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1" fillId="0" borderId="0" xfId="0" applyFont="1" applyAlignment="1">
      <alignment horizontal="right"/>
    </xf>
    <xf numFmtId="0" fontId="32" fillId="0" borderId="0" xfId="0" applyFont="1"/>
    <xf numFmtId="0" fontId="0" fillId="0" borderId="41" xfId="0" applyBorder="1" applyAlignment="1"/>
    <xf numFmtId="0" fontId="0" fillId="0" borderId="42" xfId="0" applyBorder="1" applyAlignment="1"/>
    <xf numFmtId="0" fontId="32" fillId="0" borderId="0" xfId="0" applyFont="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26" fillId="0" borderId="24" xfId="0" applyFont="1" applyBorder="1" applyAlignment="1">
      <alignment vertical="center"/>
    </xf>
    <xf numFmtId="0" fontId="33" fillId="0" borderId="0" xfId="0" applyFont="1" applyAlignment="1">
      <alignment vertical="center"/>
    </xf>
    <xf numFmtId="0" fontId="34" fillId="0" borderId="0" xfId="0" applyFont="1"/>
    <xf numFmtId="0" fontId="11" fillId="0" borderId="19" xfId="0" applyFont="1" applyBorder="1" applyAlignment="1">
      <alignment vertical="top" wrapText="1"/>
    </xf>
    <xf numFmtId="0" fontId="13" fillId="0" borderId="55" xfId="1" applyNumberFormat="1" applyFont="1" applyFill="1" applyBorder="1" applyAlignment="1" applyProtection="1">
      <alignment vertical="top" wrapText="1"/>
      <protection locked="0"/>
    </xf>
    <xf numFmtId="0" fontId="13" fillId="0" borderId="2" xfId="0" applyNumberFormat="1" applyFont="1" applyBorder="1" applyAlignment="1" applyProtection="1">
      <alignment vertical="top" wrapText="1"/>
      <protection locked="0"/>
    </xf>
    <xf numFmtId="0" fontId="35" fillId="0" borderId="0" xfId="0" applyFont="1"/>
    <xf numFmtId="0" fontId="31" fillId="0" borderId="0" xfId="0" applyFont="1" applyAlignment="1">
      <alignment horizontal="left" vertical="top" wrapText="1"/>
    </xf>
    <xf numFmtId="0" fontId="4" fillId="0" borderId="0" xfId="0" applyFont="1" applyBorder="1" applyAlignment="1" applyProtection="1">
      <protection locked="0"/>
    </xf>
    <xf numFmtId="0" fontId="13" fillId="0" borderId="55" xfId="0" applyNumberFormat="1" applyFont="1" applyBorder="1" applyAlignment="1" applyProtection="1">
      <alignment vertical="top" wrapText="1"/>
      <protection locked="0"/>
    </xf>
    <xf numFmtId="0" fontId="27" fillId="0" borderId="45" xfId="0" applyFont="1" applyBorder="1" applyAlignment="1" applyProtection="1">
      <alignment vertical="center"/>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27" fillId="0" borderId="24" xfId="0" applyFont="1" applyBorder="1" applyAlignment="1">
      <alignment vertical="center"/>
    </xf>
    <xf numFmtId="0" fontId="6" fillId="0" borderId="14"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0" fontId="6" fillId="0" borderId="23" xfId="0" applyFont="1" applyBorder="1" applyAlignment="1">
      <alignment horizontal="center" vertical="center"/>
    </xf>
    <xf numFmtId="164" fontId="26" fillId="0" borderId="26" xfId="0" applyNumberFormat="1" applyFont="1" applyBorder="1" applyAlignment="1">
      <alignment horizontal="center" vertical="center"/>
    </xf>
    <xf numFmtId="165" fontId="9" fillId="0" borderId="24" xfId="0" applyNumberFormat="1" applyFont="1" applyBorder="1" applyAlignment="1" applyProtection="1">
      <alignment horizontal="center"/>
    </xf>
    <xf numFmtId="165" fontId="9" fillId="0" borderId="43" xfId="0" applyNumberFormat="1" applyFont="1" applyBorder="1" applyAlignment="1" applyProtection="1">
      <alignment horizontal="center"/>
    </xf>
    <xf numFmtId="165" fontId="9" fillId="0" borderId="44" xfId="0" applyNumberFormat="1" applyFont="1" applyBorder="1" applyAlignment="1" applyProtection="1">
      <alignment horizontal="center"/>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0" borderId="0" xfId="0" applyFont="1" applyBorder="1" applyAlignment="1">
      <alignment horizontal="left" vertical="top" wrapText="1"/>
    </xf>
    <xf numFmtId="0" fontId="36" fillId="0" borderId="1" xfId="0" applyFont="1" applyBorder="1" applyAlignment="1">
      <alignment horizontal="left" vertical="top"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3" xfId="0" applyNumberFormat="1" applyFont="1" applyBorder="1" applyAlignment="1" applyProtection="1">
      <alignment horizontal="center"/>
      <protection locked="0"/>
    </xf>
    <xf numFmtId="165" fontId="26" fillId="0" borderId="44" xfId="0" applyNumberFormat="1" applyFont="1" applyBorder="1" applyAlignment="1" applyProtection="1">
      <alignment horizontal="center"/>
      <protection locked="0"/>
    </xf>
    <xf numFmtId="0" fontId="31" fillId="0" borderId="0" xfId="0" applyNumberFormat="1" applyFont="1" applyAlignment="1">
      <alignment horizontal="left" vertical="top" wrapText="1"/>
    </xf>
    <xf numFmtId="0" fontId="4" fillId="0" borderId="24" xfId="0" applyFont="1" applyBorder="1" applyAlignment="1" applyProtection="1">
      <protection locked="0"/>
    </xf>
    <xf numFmtId="0" fontId="4" fillId="0" borderId="43" xfId="0" applyFont="1" applyBorder="1" applyAlignment="1" applyProtection="1">
      <protection locked="0"/>
    </xf>
    <xf numFmtId="0" fontId="4" fillId="0" borderId="44"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3" xfId="0" applyBorder="1" applyAlignment="1">
      <alignment vertical="top"/>
    </xf>
    <xf numFmtId="0" fontId="0" fillId="0" borderId="44" xfId="0" applyBorder="1" applyAlignment="1">
      <alignment vertical="top"/>
    </xf>
    <xf numFmtId="0" fontId="5" fillId="0" borderId="2" xfId="0" applyFont="1" applyBorder="1" applyAlignment="1">
      <alignment vertical="top" wrapText="1"/>
    </xf>
    <xf numFmtId="0" fontId="5" fillId="0" borderId="2" xfId="0" applyFont="1" applyBorder="1" applyAlignment="1">
      <alignment vertical="top"/>
    </xf>
    <xf numFmtId="0" fontId="6" fillId="0" borderId="24" xfId="0" applyFont="1" applyBorder="1" applyAlignment="1"/>
    <xf numFmtId="0" fontId="0" fillId="0" borderId="43" xfId="0" applyBorder="1" applyAlignment="1"/>
    <xf numFmtId="0" fontId="0" fillId="0" borderId="44" xfId="0" applyBorder="1" applyAlignment="1"/>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4" xfId="0" applyFont="1" applyBorder="1" applyAlignment="1">
      <alignment vertical="top"/>
    </xf>
    <xf numFmtId="0" fontId="5" fillId="0" borderId="43" xfId="0" applyFont="1" applyBorder="1" applyAlignment="1">
      <alignment vertical="top"/>
    </xf>
    <xf numFmtId="0" fontId="5" fillId="0" borderId="44"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0" fillId="0" borderId="2" xfId="0" applyBorder="1" applyAlignment="1">
      <alignment vertical="top" wrapText="1"/>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4"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16" fillId="0" borderId="0" xfId="0" applyFont="1" applyFill="1" applyBorder="1" applyAlignment="1">
      <alignment horizontal="left" vertical="top"/>
    </xf>
    <xf numFmtId="0" fontId="12" fillId="0" borderId="0" xfId="0" applyFont="1" applyBorder="1" applyAlignment="1"/>
    <xf numFmtId="0" fontId="6" fillId="0" borderId="47" xfId="0" applyFont="1" applyFill="1" applyBorder="1" applyAlignment="1">
      <alignment horizontal="left" vertical="top"/>
    </xf>
    <xf numFmtId="0" fontId="0" fillId="0" borderId="47" xfId="0" applyBorder="1" applyAlignment="1"/>
    <xf numFmtId="0" fontId="11" fillId="0" borderId="39" xfId="0" applyFont="1" applyBorder="1" applyAlignment="1">
      <alignment horizontal="left" vertical="center" wrapText="1"/>
    </xf>
    <xf numFmtId="0" fontId="11" fillId="0" borderId="48" xfId="0" applyFont="1" applyBorder="1" applyAlignment="1">
      <alignment horizontal="left" vertical="center" wrapText="1"/>
    </xf>
    <xf numFmtId="0" fontId="8" fillId="7" borderId="49" xfId="0" applyFont="1" applyFill="1" applyBorder="1" applyAlignment="1">
      <alignment horizontal="left" vertical="center"/>
    </xf>
    <xf numFmtId="0" fontId="8" fillId="7" borderId="50" xfId="0" applyFont="1" applyFill="1" applyBorder="1" applyAlignment="1">
      <alignment horizontal="left" vertical="center"/>
    </xf>
    <xf numFmtId="0" fontId="8" fillId="7" borderId="51" xfId="0" applyFont="1" applyFill="1" applyBorder="1" applyAlignment="1">
      <alignment horizontal="left" vertical="center"/>
    </xf>
    <xf numFmtId="0" fontId="11" fillId="0" borderId="24" xfId="0" applyFont="1" applyBorder="1" applyAlignment="1">
      <alignment horizontal="left" vertical="center" wrapText="1"/>
    </xf>
    <xf numFmtId="0" fontId="0" fillId="0" borderId="43" xfId="0" applyBorder="1" applyAlignment="1">
      <alignment vertical="center"/>
    </xf>
    <xf numFmtId="0" fontId="0" fillId="0" borderId="52" xfId="0" applyBorder="1" applyAlignment="1">
      <alignment vertical="center"/>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16" fillId="0" borderId="43" xfId="0" applyFont="1" applyBorder="1" applyAlignment="1">
      <alignment horizontal="left"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8" fillId="7" borderId="17" xfId="0" applyFont="1" applyFill="1" applyBorder="1" applyAlignment="1">
      <alignment horizontal="center" vertical="center"/>
    </xf>
    <xf numFmtId="0" fontId="8" fillId="7" borderId="25" xfId="0" applyFont="1" applyFill="1" applyBorder="1" applyAlignment="1">
      <alignment horizontal="center" vertical="center"/>
    </xf>
    <xf numFmtId="0" fontId="0" fillId="0" borderId="2" xfId="0" applyBorder="1" applyAlignment="1" applyProtection="1">
      <alignment horizontal="center" vertical="top"/>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4" fillId="0" borderId="46"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9525</xdr:rowOff>
    </xdr:to>
    <xdr:sp macro="" textlink="">
      <xdr:nvSpPr>
        <xdr:cNvPr id="11615" name="Picture 7" descr="tonys photos haringey 001.jpg">
          <a:extLst>
            <a:ext uri="{FF2B5EF4-FFF2-40B4-BE49-F238E27FC236}">
              <a16:creationId xmlns:a16="http://schemas.microsoft.com/office/drawing/2014/main" xmlns="" id="{0527818A-A7E2-497E-81E0-777C4BA0E978}"/>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xdr:colOff>
      <xdr:row>0</xdr:row>
      <xdr:rowOff>38100</xdr:rowOff>
    </xdr:from>
    <xdr:to>
      <xdr:col>1</xdr:col>
      <xdr:colOff>228600</xdr:colOff>
      <xdr:row>3</xdr:row>
      <xdr:rowOff>152400</xdr:rowOff>
    </xdr:to>
    <xdr:pic>
      <xdr:nvPicPr>
        <xdr:cNvPr id="11616" name="il_fi" descr="http://www.caslimited.org.uk/logo3.jpg">
          <a:extLst>
            <a:ext uri="{FF2B5EF4-FFF2-40B4-BE49-F238E27FC236}">
              <a16:creationId xmlns:a16="http://schemas.microsoft.com/office/drawing/2014/main" xmlns="" id="{EE858ADC-9D84-4890-BDA4-E0E4772A1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457200</xdr:colOff>
      <xdr:row>5</xdr:row>
      <xdr:rowOff>9525</xdr:rowOff>
    </xdr:from>
    <xdr:to>
      <xdr:col>4</xdr:col>
      <xdr:colOff>57150</xdr:colOff>
      <xdr:row>22</xdr:row>
      <xdr:rowOff>161925</xdr:rowOff>
    </xdr:to>
    <xdr:pic>
      <xdr:nvPicPr>
        <xdr:cNvPr id="11617" name="Picture 1">
          <a:extLst>
            <a:ext uri="{FF2B5EF4-FFF2-40B4-BE49-F238E27FC236}">
              <a16:creationId xmlns:a16="http://schemas.microsoft.com/office/drawing/2014/main" xmlns="" id="{20842982-DC2C-4D4D-85D3-AF9CDBB0D1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1104900"/>
          <a:ext cx="203835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01" name="Picture 1">
          <a:extLst>
            <a:ext uri="{FF2B5EF4-FFF2-40B4-BE49-F238E27FC236}">
              <a16:creationId xmlns:a16="http://schemas.microsoft.com/office/drawing/2014/main" xmlns="" id="{1401ADF6-B9C1-46D4-8CB7-46563760E2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59" name="il_fi" descr="http://www.caslimited.org.uk/logo3.jpg">
          <a:extLst>
            <a:ext uri="{FF2B5EF4-FFF2-40B4-BE49-F238E27FC236}">
              <a16:creationId xmlns:a16="http://schemas.microsoft.com/office/drawing/2014/main" xmlns="" id="{C8EFB20C-4BD6-4E2E-8610-504996F4B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6" t="s">
        <v>162</v>
      </c>
      <c r="B1" s="116" t="s">
        <v>162</v>
      </c>
      <c r="O1" s="117"/>
      <c r="P1" s="111" t="s">
        <v>160</v>
      </c>
      <c r="Q1" s="112" t="s">
        <v>194</v>
      </c>
    </row>
    <row r="2" spans="1:17" ht="20.25" x14ac:dyDescent="0.3">
      <c r="A2" s="110"/>
      <c r="Q2" s="2" t="s">
        <v>195</v>
      </c>
    </row>
    <row r="3" spans="1:17" ht="20.25" x14ac:dyDescent="0.3">
      <c r="Q3" s="140" t="s">
        <v>163</v>
      </c>
    </row>
    <row r="4" spans="1:17" ht="20.25" customHeight="1" x14ac:dyDescent="0.2">
      <c r="C4" s="116"/>
      <c r="Q4" s="141" t="s">
        <v>0</v>
      </c>
    </row>
    <row r="6" spans="1:17" ht="14.1" customHeight="1" x14ac:dyDescent="0.2">
      <c r="A6" s="196" t="s">
        <v>199</v>
      </c>
      <c r="B6" s="197"/>
      <c r="C6" s="197"/>
      <c r="D6" s="197"/>
      <c r="E6" s="198"/>
      <c r="G6" t="s">
        <v>193</v>
      </c>
      <c r="J6" s="168" t="s">
        <v>211</v>
      </c>
      <c r="K6" s="169"/>
      <c r="L6" s="170"/>
    </row>
    <row r="7" spans="1:17" ht="5.0999999999999996" customHeight="1" x14ac:dyDescent="0.2">
      <c r="A7" s="199"/>
      <c r="B7" s="200"/>
      <c r="C7" s="200"/>
      <c r="D7" s="200"/>
      <c r="E7" s="201"/>
    </row>
    <row r="8" spans="1:17" ht="14.1" customHeight="1" x14ac:dyDescent="0.2">
      <c r="A8" s="199"/>
      <c r="B8" s="200"/>
      <c r="C8" s="200"/>
      <c r="D8" s="200"/>
      <c r="E8" s="201"/>
      <c r="G8" s="150" t="s">
        <v>132</v>
      </c>
      <c r="J8" s="180">
        <v>42905</v>
      </c>
      <c r="K8" s="181"/>
      <c r="L8" s="182"/>
    </row>
    <row r="9" spans="1:17" ht="5.0999999999999996" customHeight="1" x14ac:dyDescent="0.2">
      <c r="A9" s="199"/>
      <c r="B9" s="200"/>
      <c r="C9" s="200"/>
      <c r="D9" s="200"/>
      <c r="E9" s="201"/>
    </row>
    <row r="10" spans="1:17" ht="14.1" customHeight="1" x14ac:dyDescent="0.2">
      <c r="A10" s="199"/>
      <c r="B10" s="200"/>
      <c r="C10" s="200"/>
      <c r="D10" s="200"/>
      <c r="E10" s="201"/>
      <c r="G10" t="s">
        <v>143</v>
      </c>
      <c r="J10" s="4"/>
      <c r="K10" s="4"/>
      <c r="L10" s="184" t="s">
        <v>148</v>
      </c>
      <c r="M10" s="185"/>
      <c r="N10" s="185"/>
      <c r="O10" s="185"/>
      <c r="P10" s="185"/>
      <c r="Q10" s="186"/>
    </row>
    <row r="11" spans="1:17" x14ac:dyDescent="0.2">
      <c r="A11" s="199"/>
      <c r="B11" s="200"/>
      <c r="C11" s="200"/>
      <c r="D11" s="200"/>
      <c r="E11" s="201"/>
    </row>
    <row r="12" spans="1:17" ht="5.0999999999999996" customHeight="1" x14ac:dyDescent="0.2">
      <c r="A12" s="199"/>
      <c r="B12" s="200"/>
      <c r="C12" s="200"/>
      <c r="D12" s="200"/>
      <c r="E12" s="201"/>
    </row>
    <row r="13" spans="1:17" ht="14.1" customHeight="1" x14ac:dyDescent="0.2">
      <c r="A13" s="199"/>
      <c r="B13" s="200"/>
      <c r="C13" s="200"/>
      <c r="D13" s="200"/>
      <c r="E13" s="201"/>
      <c r="G13" t="s">
        <v>1</v>
      </c>
      <c r="J13" s="187" t="s">
        <v>212</v>
      </c>
      <c r="K13" s="188"/>
      <c r="L13" s="188"/>
      <c r="M13" s="188"/>
      <c r="N13" s="188"/>
      <c r="O13" s="188"/>
      <c r="P13" s="188"/>
      <c r="Q13" s="189"/>
    </row>
    <row r="14" spans="1:17" ht="14.1" customHeight="1" x14ac:dyDescent="0.2">
      <c r="A14" s="199"/>
      <c r="B14" s="200"/>
      <c r="C14" s="200"/>
      <c r="D14" s="200"/>
      <c r="E14" s="201"/>
      <c r="G14" s="205" t="s">
        <v>2</v>
      </c>
      <c r="H14" s="206"/>
      <c r="I14" s="3"/>
      <c r="J14" s="190"/>
      <c r="K14" s="191"/>
      <c r="L14" s="191"/>
      <c r="M14" s="191"/>
      <c r="N14" s="191"/>
      <c r="O14" s="191"/>
      <c r="P14" s="191"/>
      <c r="Q14" s="192"/>
    </row>
    <row r="15" spans="1:17" ht="14.1" customHeight="1" x14ac:dyDescent="0.2">
      <c r="A15" s="199"/>
      <c r="B15" s="200"/>
      <c r="C15" s="200"/>
      <c r="D15" s="200"/>
      <c r="E15" s="201"/>
      <c r="G15" s="205"/>
      <c r="H15" s="206"/>
      <c r="I15" s="3"/>
      <c r="J15" s="190"/>
      <c r="K15" s="191"/>
      <c r="L15" s="191"/>
      <c r="M15" s="191"/>
      <c r="N15" s="191"/>
      <c r="O15" s="191"/>
      <c r="P15" s="191"/>
      <c r="Q15" s="192"/>
    </row>
    <row r="16" spans="1:17" ht="14.1" customHeight="1" x14ac:dyDescent="0.2">
      <c r="A16" s="199"/>
      <c r="B16" s="200"/>
      <c r="C16" s="200"/>
      <c r="D16" s="200"/>
      <c r="E16" s="201"/>
      <c r="G16" s="205"/>
      <c r="H16" s="206"/>
      <c r="I16" s="3"/>
      <c r="J16" s="190"/>
      <c r="K16" s="191"/>
      <c r="L16" s="191"/>
      <c r="M16" s="191"/>
      <c r="N16" s="191"/>
      <c r="O16" s="191"/>
      <c r="P16" s="191"/>
      <c r="Q16" s="192"/>
    </row>
    <row r="17" spans="1:17" ht="14.1" customHeight="1" x14ac:dyDescent="0.2">
      <c r="A17" s="199"/>
      <c r="B17" s="200"/>
      <c r="C17" s="200"/>
      <c r="D17" s="200"/>
      <c r="E17" s="201"/>
      <c r="G17" s="205"/>
      <c r="H17" s="206"/>
      <c r="I17" s="3"/>
      <c r="J17" s="190"/>
      <c r="K17" s="191"/>
      <c r="L17" s="191"/>
      <c r="M17" s="191"/>
      <c r="N17" s="191"/>
      <c r="O17" s="191"/>
      <c r="P17" s="191"/>
      <c r="Q17" s="192"/>
    </row>
    <row r="18" spans="1:17" ht="14.1" customHeight="1" x14ac:dyDescent="0.2">
      <c r="A18" s="199"/>
      <c r="B18" s="200"/>
      <c r="C18" s="200"/>
      <c r="D18" s="200"/>
      <c r="E18" s="201"/>
      <c r="G18" s="205"/>
      <c r="H18" s="206"/>
      <c r="I18" s="3"/>
      <c r="J18" s="190"/>
      <c r="K18" s="191"/>
      <c r="L18" s="191"/>
      <c r="M18" s="191"/>
      <c r="N18" s="191"/>
      <c r="O18" s="191"/>
      <c r="P18" s="191"/>
      <c r="Q18" s="192"/>
    </row>
    <row r="19" spans="1:17" ht="14.1" customHeight="1" x14ac:dyDescent="0.2">
      <c r="A19" s="199"/>
      <c r="B19" s="200"/>
      <c r="C19" s="200"/>
      <c r="D19" s="200"/>
      <c r="E19" s="201"/>
      <c r="J19" s="190"/>
      <c r="K19" s="191"/>
      <c r="L19" s="191"/>
      <c r="M19" s="191"/>
      <c r="N19" s="191"/>
      <c r="O19" s="191"/>
      <c r="P19" s="191"/>
      <c r="Q19" s="192"/>
    </row>
    <row r="20" spans="1:17" ht="14.1" customHeight="1" x14ac:dyDescent="0.2">
      <c r="A20" s="199"/>
      <c r="B20" s="200"/>
      <c r="C20" s="200"/>
      <c r="D20" s="200"/>
      <c r="E20" s="201"/>
      <c r="J20" s="190"/>
      <c r="K20" s="191"/>
      <c r="L20" s="191"/>
      <c r="M20" s="191"/>
      <c r="N20" s="191"/>
      <c r="O20" s="191"/>
      <c r="P20" s="191"/>
      <c r="Q20" s="192"/>
    </row>
    <row r="21" spans="1:17" ht="14.1" customHeight="1" x14ac:dyDescent="0.2">
      <c r="A21" s="199"/>
      <c r="B21" s="200"/>
      <c r="C21" s="200"/>
      <c r="D21" s="200"/>
      <c r="E21" s="201"/>
      <c r="J21" s="190"/>
      <c r="K21" s="191"/>
      <c r="L21" s="191"/>
      <c r="M21" s="191"/>
      <c r="N21" s="191"/>
      <c r="O21" s="191"/>
      <c r="P21" s="191"/>
      <c r="Q21" s="192"/>
    </row>
    <row r="22" spans="1:17" ht="14.1" customHeight="1" x14ac:dyDescent="0.2">
      <c r="A22" s="199"/>
      <c r="B22" s="200"/>
      <c r="C22" s="200"/>
      <c r="D22" s="200"/>
      <c r="E22" s="201"/>
      <c r="J22" s="190"/>
      <c r="K22" s="191"/>
      <c r="L22" s="191"/>
      <c r="M22" s="191"/>
      <c r="N22" s="191"/>
      <c r="O22" s="191"/>
      <c r="P22" s="191"/>
      <c r="Q22" s="192"/>
    </row>
    <row r="23" spans="1:17" ht="14.1" customHeight="1" x14ac:dyDescent="0.2">
      <c r="A23" s="202"/>
      <c r="B23" s="203"/>
      <c r="C23" s="203"/>
      <c r="D23" s="203"/>
      <c r="E23" s="204"/>
      <c r="J23" s="193"/>
      <c r="K23" s="194"/>
      <c r="L23" s="194"/>
      <c r="M23" s="194"/>
      <c r="N23" s="194"/>
      <c r="O23" s="194"/>
      <c r="P23" s="194"/>
      <c r="Q23" s="195"/>
    </row>
    <row r="24" spans="1:17" ht="5.0999999999999996" customHeight="1" x14ac:dyDescent="0.2"/>
    <row r="25" spans="1:17" ht="14.1" customHeight="1" x14ac:dyDescent="0.2">
      <c r="A25" s="142" t="s">
        <v>128</v>
      </c>
      <c r="G25" t="s">
        <v>3</v>
      </c>
      <c r="L25" s="184" t="s">
        <v>154</v>
      </c>
      <c r="M25" s="185"/>
      <c r="N25" s="185"/>
      <c r="O25" s="185"/>
      <c r="P25" s="185"/>
      <c r="Q25" s="186"/>
    </row>
    <row r="26" spans="1:17" ht="5.0999999999999996" customHeight="1" x14ac:dyDescent="0.2">
      <c r="A26" s="171" t="str">
        <f ca="1">MID(CELL("filename",A1),FIND("[",CELL("filename",A1),1)+1,FIND("]",CELL("filename",A1),1)-FIND("[",CELL("filename",A1),1)-25)</f>
        <v xml:space="preserve">Harpenmead Point, NW2 2LL </v>
      </c>
      <c r="B26" s="172"/>
      <c r="C26" s="172"/>
      <c r="D26" s="172"/>
      <c r="E26" s="173"/>
    </row>
    <row r="27" spans="1:17" ht="14.1" customHeight="1" x14ac:dyDescent="0.2">
      <c r="A27" s="174"/>
      <c r="B27" s="175"/>
      <c r="C27" s="175"/>
      <c r="D27" s="175"/>
      <c r="E27" s="176"/>
      <c r="G27" t="s">
        <v>4</v>
      </c>
      <c r="M27" s="58" t="s">
        <v>7</v>
      </c>
    </row>
    <row r="28" spans="1:17" ht="14.1" customHeight="1" x14ac:dyDescent="0.2">
      <c r="A28" s="174"/>
      <c r="B28" s="175"/>
      <c r="C28" s="175"/>
      <c r="D28" s="175"/>
      <c r="E28" s="176"/>
      <c r="G28" t="s">
        <v>8</v>
      </c>
      <c r="I28" t="s">
        <v>10</v>
      </c>
      <c r="L28" s="4"/>
      <c r="M28" s="184"/>
      <c r="N28" s="185"/>
      <c r="O28" s="185"/>
      <c r="P28" s="185"/>
      <c r="Q28" s="186"/>
    </row>
    <row r="29" spans="1:17" ht="14.1" customHeight="1" x14ac:dyDescent="0.2">
      <c r="A29" s="174"/>
      <c r="B29" s="175"/>
      <c r="C29" s="175"/>
      <c r="D29" s="175"/>
      <c r="E29" s="176"/>
      <c r="I29" t="s">
        <v>9</v>
      </c>
      <c r="L29" s="4"/>
      <c r="M29" s="184"/>
      <c r="N29" s="185"/>
      <c r="O29" s="185"/>
      <c r="P29" s="185"/>
      <c r="Q29" s="186"/>
    </row>
    <row r="30" spans="1:17" ht="5.0999999999999996" customHeight="1" x14ac:dyDescent="0.2">
      <c r="A30" s="177"/>
      <c r="B30" s="178"/>
      <c r="C30" s="178"/>
      <c r="D30" s="178"/>
      <c r="E30" s="179"/>
    </row>
    <row r="31" spans="1:17" ht="14.1" customHeight="1" x14ac:dyDescent="0.2">
      <c r="A31" t="s">
        <v>149</v>
      </c>
      <c r="G31" t="s">
        <v>5</v>
      </c>
      <c r="J31" s="187" t="s">
        <v>180</v>
      </c>
      <c r="K31" s="188"/>
      <c r="L31" s="188"/>
      <c r="M31" s="188"/>
      <c r="N31" s="188"/>
      <c r="O31" s="188"/>
      <c r="P31" s="188"/>
      <c r="Q31" s="189"/>
    </row>
    <row r="32" spans="1:17" ht="14.1" customHeight="1" x14ac:dyDescent="0.2">
      <c r="A32" s="184" t="str">
        <f>Q1</f>
        <v>B78A4</v>
      </c>
      <c r="B32" s="185"/>
      <c r="C32" s="185"/>
      <c r="D32" s="185"/>
      <c r="E32" s="186"/>
      <c r="J32" s="190"/>
      <c r="K32" s="191"/>
      <c r="L32" s="191"/>
      <c r="M32" s="191"/>
      <c r="N32" s="191"/>
      <c r="O32" s="191"/>
      <c r="P32" s="191"/>
      <c r="Q32" s="192"/>
    </row>
    <row r="33" spans="1:17" ht="14.1" customHeight="1" x14ac:dyDescent="0.2">
      <c r="A33" s="156"/>
      <c r="B33" s="156"/>
      <c r="C33" s="156"/>
      <c r="D33" s="156"/>
      <c r="E33" s="156"/>
      <c r="J33" s="190"/>
      <c r="K33" s="191"/>
      <c r="L33" s="191"/>
      <c r="M33" s="191"/>
      <c r="N33" s="191"/>
      <c r="O33" s="191"/>
      <c r="P33" s="191"/>
      <c r="Q33" s="192"/>
    </row>
    <row r="34" spans="1:17" ht="14.1" customHeight="1" x14ac:dyDescent="0.2">
      <c r="J34" s="190"/>
      <c r="K34" s="191"/>
      <c r="L34" s="191"/>
      <c r="M34" s="191"/>
      <c r="N34" s="191"/>
      <c r="O34" s="191"/>
      <c r="P34" s="191"/>
      <c r="Q34" s="192"/>
    </row>
    <row r="35" spans="1:17" ht="14.1" customHeight="1" x14ac:dyDescent="0.2">
      <c r="A35" s="183" t="s">
        <v>210</v>
      </c>
      <c r="B35" s="183"/>
      <c r="C35" s="183"/>
      <c r="D35" s="183"/>
      <c r="E35" s="183"/>
      <c r="F35" s="183"/>
      <c r="G35" s="183"/>
      <c r="H35" s="183"/>
      <c r="J35" s="190"/>
      <c r="K35" s="191"/>
      <c r="L35" s="191"/>
      <c r="M35" s="191"/>
      <c r="N35" s="191"/>
      <c r="O35" s="191"/>
      <c r="P35" s="191"/>
      <c r="Q35" s="192"/>
    </row>
    <row r="36" spans="1:17" ht="14.1" customHeight="1" x14ac:dyDescent="0.2">
      <c r="A36" s="183"/>
      <c r="B36" s="183"/>
      <c r="C36" s="183"/>
      <c r="D36" s="183"/>
      <c r="E36" s="183"/>
      <c r="F36" s="183"/>
      <c r="G36" s="183"/>
      <c r="H36" s="183"/>
      <c r="J36" s="190"/>
      <c r="K36" s="191"/>
      <c r="L36" s="191"/>
      <c r="M36" s="191"/>
      <c r="N36" s="191"/>
      <c r="O36" s="191"/>
      <c r="P36" s="191"/>
      <c r="Q36" s="192"/>
    </row>
    <row r="37" spans="1:17" ht="14.1" customHeight="1" x14ac:dyDescent="0.2">
      <c r="A37" s="183"/>
      <c r="B37" s="183"/>
      <c r="C37" s="183"/>
      <c r="D37" s="183"/>
      <c r="E37" s="183"/>
      <c r="F37" s="183"/>
      <c r="G37" s="183"/>
      <c r="H37" s="183"/>
      <c r="J37" s="190"/>
      <c r="K37" s="191"/>
      <c r="L37" s="191"/>
      <c r="M37" s="191"/>
      <c r="N37" s="191"/>
      <c r="O37" s="191"/>
      <c r="P37" s="191"/>
      <c r="Q37" s="192"/>
    </row>
    <row r="38" spans="1:17" ht="14.1" customHeight="1" x14ac:dyDescent="0.2">
      <c r="A38" s="183"/>
      <c r="B38" s="183"/>
      <c r="C38" s="183"/>
      <c r="D38" s="183"/>
      <c r="E38" s="183"/>
      <c r="F38" s="183"/>
      <c r="G38" s="183"/>
      <c r="H38" s="183"/>
      <c r="J38" s="190"/>
      <c r="K38" s="191"/>
      <c r="L38" s="191"/>
      <c r="M38" s="191"/>
      <c r="N38" s="191"/>
      <c r="O38" s="191"/>
      <c r="P38" s="191"/>
      <c r="Q38" s="192"/>
    </row>
    <row r="39" spans="1:17" ht="14.1" customHeight="1" x14ac:dyDescent="0.2">
      <c r="A39" s="183"/>
      <c r="B39" s="183"/>
      <c r="C39" s="183"/>
      <c r="D39" s="183"/>
      <c r="E39" s="183"/>
      <c r="F39" s="183"/>
      <c r="G39" s="183"/>
      <c r="H39" s="183"/>
      <c r="J39" s="193"/>
      <c r="K39" s="194"/>
      <c r="L39" s="194"/>
      <c r="M39" s="194"/>
      <c r="N39" s="194"/>
      <c r="O39" s="194"/>
      <c r="P39" s="194"/>
      <c r="Q39" s="195"/>
    </row>
    <row r="41" spans="1:17" s="154" customFormat="1" ht="36" customHeight="1" x14ac:dyDescent="0.2">
      <c r="A41"/>
      <c r="B41"/>
      <c r="C41"/>
      <c r="D41"/>
      <c r="E41"/>
      <c r="F41"/>
      <c r="G41"/>
      <c r="H41"/>
      <c r="I41" s="155"/>
      <c r="J41" s="155"/>
      <c r="K41" s="155"/>
      <c r="L41" s="155"/>
      <c r="M41" s="155"/>
      <c r="N41" s="155"/>
      <c r="O41" s="155"/>
    </row>
    <row r="42" spans="1:17" hidden="1" x14ac:dyDescent="0.2">
      <c r="A42" s="155"/>
      <c r="B42" s="155"/>
      <c r="C42" s="155"/>
      <c r="D42" s="155"/>
      <c r="E42" s="155"/>
      <c r="F42" s="155"/>
      <c r="G42" s="155"/>
      <c r="H42" s="155"/>
    </row>
    <row r="43" spans="1:17" hidden="1" x14ac:dyDescent="0.2">
      <c r="A43" t="s">
        <v>6</v>
      </c>
    </row>
    <row r="44" spans="1:17" hidden="1" x14ac:dyDescent="0.2">
      <c r="A44" t="s">
        <v>7</v>
      </c>
    </row>
  </sheetData>
  <sheetProtection formatCells="0" formatRows="0" selectLockedCells="1"/>
  <mergeCells count="13">
    <mergeCell ref="J6:L6"/>
    <mergeCell ref="A26:E30"/>
    <mergeCell ref="J8:L8"/>
    <mergeCell ref="A35:H39"/>
    <mergeCell ref="A32:E32"/>
    <mergeCell ref="L25:Q25"/>
    <mergeCell ref="L10:Q10"/>
    <mergeCell ref="J31:Q39"/>
    <mergeCell ref="M28:Q28"/>
    <mergeCell ref="M29:Q29"/>
    <mergeCell ref="A6:E23"/>
    <mergeCell ref="J13:Q23"/>
    <mergeCell ref="G14:H1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3" t="str">
        <f>'FRA-detail'!P1</f>
        <v>UPRN</v>
      </c>
      <c r="P1" s="113" t="str">
        <f>'FRA-detail'!Q1</f>
        <v>B78A4</v>
      </c>
    </row>
    <row r="2" spans="1:18" ht="15.95" customHeight="1" thickBot="1" x14ac:dyDescent="0.25">
      <c r="A2" s="145" t="s">
        <v>11</v>
      </c>
      <c r="B2" s="24"/>
      <c r="C2" s="158" t="str">
        <f ca="1">'FRA-detail'!A26</f>
        <v xml:space="preserve">Harpenmead Point, NW2 2LL </v>
      </c>
      <c r="D2" s="143"/>
      <c r="E2" s="143"/>
      <c r="F2" s="143"/>
      <c r="G2" s="143"/>
      <c r="H2" s="143"/>
      <c r="I2" s="143"/>
      <c r="J2" s="144"/>
      <c r="K2" s="243" t="s">
        <v>134</v>
      </c>
      <c r="L2" s="244"/>
      <c r="M2" s="244"/>
      <c r="N2" s="86">
        <f>'FRA-detail'!J8</f>
        <v>42905</v>
      </c>
      <c r="O2" s="10"/>
      <c r="P2" s="10"/>
    </row>
    <row r="4" spans="1:18" ht="15" customHeight="1" x14ac:dyDescent="0.2">
      <c r="A4" t="s">
        <v>36</v>
      </c>
      <c r="C4" s="247" t="s">
        <v>29</v>
      </c>
      <c r="D4" s="248"/>
      <c r="E4" s="248"/>
      <c r="F4" s="249"/>
      <c r="H4" s="11" t="s">
        <v>35</v>
      </c>
      <c r="I4" s="12"/>
      <c r="J4" s="12"/>
      <c r="K4" s="12"/>
      <c r="L4" s="12"/>
      <c r="M4" s="12"/>
      <c r="N4" s="12"/>
      <c r="O4" s="12"/>
      <c r="P4" s="13"/>
      <c r="R4" t="s">
        <v>25</v>
      </c>
    </row>
    <row r="5" spans="1:18" x14ac:dyDescent="0.2">
      <c r="C5" s="245" t="s">
        <v>37</v>
      </c>
      <c r="D5" s="245"/>
      <c r="E5" s="245"/>
      <c r="F5" s="245"/>
      <c r="H5" s="14"/>
      <c r="I5" s="15"/>
      <c r="J5" s="15"/>
      <c r="K5" s="15"/>
      <c r="L5" s="15"/>
      <c r="M5" s="15"/>
      <c r="N5" s="15"/>
      <c r="O5" s="15"/>
      <c r="P5" s="16"/>
      <c r="R5" t="s">
        <v>27</v>
      </c>
    </row>
    <row r="6" spans="1:18" x14ac:dyDescent="0.2">
      <c r="C6" s="246"/>
      <c r="D6" s="246"/>
      <c r="E6" s="246"/>
      <c r="F6" s="246"/>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7" t="s">
        <v>192</v>
      </c>
      <c r="B8" s="188"/>
      <c r="C8" s="188"/>
      <c r="D8" s="188"/>
      <c r="E8" s="188"/>
      <c r="F8" s="189"/>
      <c r="H8" s="14"/>
      <c r="I8" s="15"/>
      <c r="J8" s="15"/>
      <c r="K8" s="15"/>
      <c r="L8" s="15"/>
      <c r="M8" s="15"/>
      <c r="N8" s="15"/>
      <c r="O8" s="15"/>
      <c r="P8" s="16"/>
      <c r="R8" t="s">
        <v>33</v>
      </c>
    </row>
    <row r="9" spans="1:18" x14ac:dyDescent="0.2">
      <c r="A9" s="190"/>
      <c r="B9" s="191"/>
      <c r="C9" s="191"/>
      <c r="D9" s="191"/>
      <c r="E9" s="191"/>
      <c r="F9" s="192"/>
      <c r="H9" s="14"/>
      <c r="I9" s="15"/>
      <c r="J9" s="15"/>
      <c r="K9" s="15"/>
      <c r="L9" s="15"/>
      <c r="M9" s="15"/>
      <c r="N9" s="15"/>
      <c r="O9" s="15"/>
      <c r="P9" s="16"/>
    </row>
    <row r="10" spans="1:18" x14ac:dyDescent="0.2">
      <c r="A10" s="190"/>
      <c r="B10" s="191"/>
      <c r="C10" s="191"/>
      <c r="D10" s="191"/>
      <c r="E10" s="191"/>
      <c r="F10" s="192"/>
      <c r="H10" s="14"/>
      <c r="I10" s="15"/>
      <c r="J10" s="15"/>
      <c r="K10" s="15"/>
      <c r="L10" s="15"/>
      <c r="M10" s="15"/>
      <c r="N10" s="15"/>
      <c r="O10" s="15"/>
      <c r="P10" s="16"/>
    </row>
    <row r="11" spans="1:18" x14ac:dyDescent="0.2">
      <c r="A11" s="193"/>
      <c r="B11" s="194"/>
      <c r="C11" s="194"/>
      <c r="D11" s="194"/>
      <c r="E11" s="194"/>
      <c r="F11" s="195"/>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33" t="s">
        <v>198</v>
      </c>
      <c r="B14" s="234"/>
      <c r="C14" s="234"/>
      <c r="D14" s="234"/>
      <c r="E14" s="234"/>
      <c r="F14" s="235"/>
      <c r="H14" s="17" t="s">
        <v>15</v>
      </c>
      <c r="I14" s="18"/>
      <c r="J14" s="224" t="s">
        <v>18</v>
      </c>
      <c r="K14" s="224"/>
      <c r="L14" s="224"/>
      <c r="M14" s="224"/>
      <c r="N14" s="224"/>
      <c r="O14" s="224"/>
      <c r="P14" s="225"/>
    </row>
    <row r="15" spans="1:18" x14ac:dyDescent="0.2">
      <c r="A15" s="236"/>
      <c r="B15" s="237"/>
      <c r="C15" s="237"/>
      <c r="D15" s="237"/>
      <c r="E15" s="237"/>
      <c r="F15" s="238"/>
      <c r="H15" s="17" t="s">
        <v>16</v>
      </c>
      <c r="I15" s="18"/>
      <c r="J15" s="224" t="s">
        <v>144</v>
      </c>
      <c r="K15" s="224"/>
      <c r="L15" s="224"/>
      <c r="M15" s="224"/>
      <c r="N15" s="224"/>
      <c r="O15" s="224"/>
      <c r="P15" s="225"/>
    </row>
    <row r="16" spans="1:18" x14ac:dyDescent="0.2">
      <c r="A16" s="236"/>
      <c r="B16" s="237"/>
      <c r="C16" s="237"/>
      <c r="D16" s="237"/>
      <c r="E16" s="237"/>
      <c r="F16" s="238"/>
      <c r="H16" s="17"/>
      <c r="I16" s="18"/>
      <c r="J16" s="224"/>
      <c r="K16" s="224"/>
      <c r="L16" s="224"/>
      <c r="M16" s="224"/>
      <c r="N16" s="224"/>
      <c r="O16" s="224"/>
      <c r="P16" s="225"/>
    </row>
    <row r="17" spans="1:16" x14ac:dyDescent="0.2">
      <c r="A17" s="236"/>
      <c r="B17" s="237"/>
      <c r="C17" s="237"/>
      <c r="D17" s="237"/>
      <c r="E17" s="237"/>
      <c r="F17" s="238"/>
      <c r="H17" s="17" t="s">
        <v>17</v>
      </c>
      <c r="I17" s="18"/>
      <c r="J17" s="224" t="s">
        <v>19</v>
      </c>
      <c r="K17" s="224"/>
      <c r="L17" s="224"/>
      <c r="M17" s="224"/>
      <c r="N17" s="224"/>
      <c r="O17" s="224"/>
      <c r="P17" s="225"/>
    </row>
    <row r="18" spans="1:16" x14ac:dyDescent="0.2">
      <c r="A18" s="236"/>
      <c r="B18" s="237"/>
      <c r="C18" s="237"/>
      <c r="D18" s="237"/>
      <c r="E18" s="237"/>
      <c r="F18" s="238"/>
      <c r="H18" s="20"/>
      <c r="I18" s="18"/>
      <c r="J18" s="224"/>
      <c r="K18" s="224"/>
      <c r="L18" s="224"/>
      <c r="M18" s="224"/>
      <c r="N18" s="224"/>
      <c r="O18" s="224"/>
      <c r="P18" s="225"/>
    </row>
    <row r="19" spans="1:16" x14ac:dyDescent="0.2">
      <c r="A19" s="239"/>
      <c r="B19" s="240"/>
      <c r="C19" s="240"/>
      <c r="D19" s="240"/>
      <c r="E19" s="240"/>
      <c r="F19" s="241"/>
      <c r="H19" s="17" t="s">
        <v>14</v>
      </c>
      <c r="I19" s="18"/>
      <c r="J19" s="224" t="s">
        <v>20</v>
      </c>
      <c r="K19" s="224"/>
      <c r="L19" s="224"/>
      <c r="M19" s="224"/>
      <c r="N19" s="224"/>
      <c r="O19" s="224"/>
      <c r="P19" s="225"/>
    </row>
    <row r="20" spans="1:16" x14ac:dyDescent="0.2">
      <c r="H20" s="20"/>
      <c r="I20" s="18"/>
      <c r="J20" s="224"/>
      <c r="K20" s="224"/>
      <c r="L20" s="224"/>
      <c r="M20" s="224"/>
      <c r="N20" s="224"/>
      <c r="O20" s="224"/>
      <c r="P20" s="225"/>
    </row>
    <row r="21" spans="1:16" x14ac:dyDescent="0.2">
      <c r="A21" t="s">
        <v>40</v>
      </c>
      <c r="H21" s="17" t="s">
        <v>13</v>
      </c>
      <c r="I21" s="18"/>
      <c r="J21" s="224" t="s">
        <v>21</v>
      </c>
      <c r="K21" s="224"/>
      <c r="L21" s="224"/>
      <c r="M21" s="224"/>
      <c r="N21" s="224"/>
      <c r="O21" s="224"/>
      <c r="P21" s="225"/>
    </row>
    <row r="22" spans="1:16" ht="12.75" customHeight="1" x14ac:dyDescent="0.2">
      <c r="A22" s="187" t="s">
        <v>196</v>
      </c>
      <c r="B22" s="188"/>
      <c r="C22" s="188"/>
      <c r="D22" s="188"/>
      <c r="E22" s="188"/>
      <c r="F22" s="189"/>
      <c r="H22" s="20"/>
      <c r="I22" s="18"/>
      <c r="J22" s="224"/>
      <c r="K22" s="224"/>
      <c r="L22" s="224"/>
      <c r="M22" s="224"/>
      <c r="N22" s="224"/>
      <c r="O22" s="224"/>
      <c r="P22" s="225"/>
    </row>
    <row r="23" spans="1:16" x14ac:dyDescent="0.2">
      <c r="A23" s="190"/>
      <c r="B23" s="191"/>
      <c r="C23" s="191"/>
      <c r="D23" s="191"/>
      <c r="E23" s="191"/>
      <c r="F23" s="192"/>
      <c r="H23" s="17" t="s">
        <v>12</v>
      </c>
      <c r="I23" s="18"/>
      <c r="J23" s="18" t="s">
        <v>22</v>
      </c>
      <c r="K23" s="18"/>
      <c r="L23" s="18"/>
      <c r="M23" s="18"/>
      <c r="N23" s="18"/>
      <c r="O23" s="18"/>
      <c r="P23" s="19"/>
    </row>
    <row r="24" spans="1:16" x14ac:dyDescent="0.2">
      <c r="A24" s="190"/>
      <c r="B24" s="191"/>
      <c r="C24" s="191"/>
      <c r="D24" s="191"/>
      <c r="E24" s="191"/>
      <c r="F24" s="192"/>
      <c r="H24" s="21"/>
      <c r="I24" s="22"/>
      <c r="J24" s="22"/>
      <c r="K24" s="22"/>
      <c r="L24" s="22"/>
      <c r="M24" s="22"/>
      <c r="N24" s="22"/>
      <c r="O24" s="22"/>
      <c r="P24" s="23"/>
    </row>
    <row r="25" spans="1:16" x14ac:dyDescent="0.2">
      <c r="A25" s="190"/>
      <c r="B25" s="191"/>
      <c r="C25" s="191"/>
      <c r="D25" s="191"/>
      <c r="E25" s="191"/>
      <c r="F25" s="192"/>
      <c r="H25" s="5" t="s">
        <v>23</v>
      </c>
      <c r="I25" s="6"/>
      <c r="J25" s="221" t="s">
        <v>24</v>
      </c>
      <c r="K25" s="222"/>
      <c r="L25" s="222"/>
      <c r="M25" s="222"/>
      <c r="N25" s="222"/>
      <c r="O25" s="222"/>
      <c r="P25" s="223"/>
    </row>
    <row r="26" spans="1:16" x14ac:dyDescent="0.2">
      <c r="A26" s="190"/>
      <c r="B26" s="191"/>
      <c r="C26" s="191"/>
      <c r="D26" s="191"/>
      <c r="E26" s="191"/>
      <c r="F26" s="192"/>
      <c r="H26" s="7" t="s">
        <v>25</v>
      </c>
      <c r="I26" s="228"/>
      <c r="J26" s="230" t="s">
        <v>26</v>
      </c>
      <c r="K26" s="231"/>
      <c r="L26" s="231"/>
      <c r="M26" s="231"/>
      <c r="N26" s="231"/>
      <c r="O26" s="231"/>
      <c r="P26" s="232"/>
    </row>
    <row r="27" spans="1:16" x14ac:dyDescent="0.2">
      <c r="A27" s="193"/>
      <c r="B27" s="194"/>
      <c r="C27" s="194"/>
      <c r="D27" s="194"/>
      <c r="E27" s="194"/>
      <c r="F27" s="195"/>
      <c r="H27" s="226" t="s">
        <v>27</v>
      </c>
      <c r="I27" s="228"/>
      <c r="J27" s="219" t="s">
        <v>28</v>
      </c>
      <c r="K27" s="219"/>
      <c r="L27" s="219"/>
      <c r="M27" s="219"/>
      <c r="N27" s="219"/>
      <c r="O27" s="219"/>
      <c r="P27" s="219"/>
    </row>
    <row r="28" spans="1:16" x14ac:dyDescent="0.2">
      <c r="A28" s="59"/>
      <c r="B28" s="59"/>
      <c r="C28" s="59"/>
      <c r="D28" s="59"/>
      <c r="E28" s="59"/>
      <c r="F28" s="59"/>
      <c r="H28" s="226"/>
      <c r="I28" s="228"/>
      <c r="J28" s="219"/>
      <c r="K28" s="219"/>
      <c r="L28" s="219"/>
      <c r="M28" s="219"/>
      <c r="N28" s="219"/>
      <c r="O28" s="219"/>
      <c r="P28" s="219"/>
    </row>
    <row r="29" spans="1:16" x14ac:dyDescent="0.2">
      <c r="A29" t="s">
        <v>119</v>
      </c>
      <c r="H29" s="226" t="s">
        <v>29</v>
      </c>
      <c r="I29" s="228"/>
      <c r="J29" s="219" t="s">
        <v>30</v>
      </c>
      <c r="K29" s="219"/>
      <c r="L29" s="219"/>
      <c r="M29" s="219"/>
      <c r="N29" s="219"/>
      <c r="O29" s="219"/>
      <c r="P29" s="219"/>
    </row>
    <row r="30" spans="1:16" ht="12.75" customHeight="1" x14ac:dyDescent="0.2">
      <c r="A30" s="207" t="s">
        <v>150</v>
      </c>
      <c r="B30" s="208"/>
      <c r="C30" s="208"/>
      <c r="D30" s="208"/>
      <c r="E30" s="208"/>
      <c r="F30" s="209"/>
      <c r="H30" s="226"/>
      <c r="I30" s="228"/>
      <c r="J30" s="219"/>
      <c r="K30" s="219"/>
      <c r="L30" s="219"/>
      <c r="M30" s="219"/>
      <c r="N30" s="219"/>
      <c r="O30" s="219"/>
      <c r="P30" s="219"/>
    </row>
    <row r="31" spans="1:16" ht="12.75" customHeight="1" x14ac:dyDescent="0.2">
      <c r="A31" s="210"/>
      <c r="B31" s="211"/>
      <c r="C31" s="211"/>
      <c r="D31" s="211"/>
      <c r="E31" s="211"/>
      <c r="F31" s="212"/>
      <c r="H31" s="226"/>
      <c r="I31" s="228"/>
      <c r="J31" s="219"/>
      <c r="K31" s="219"/>
      <c r="L31" s="219"/>
      <c r="M31" s="219"/>
      <c r="N31" s="219"/>
      <c r="O31" s="219"/>
      <c r="P31" s="219"/>
    </row>
    <row r="32" spans="1:16" x14ac:dyDescent="0.2">
      <c r="A32" s="210"/>
      <c r="B32" s="211"/>
      <c r="C32" s="211"/>
      <c r="D32" s="211"/>
      <c r="E32" s="211"/>
      <c r="F32" s="212"/>
      <c r="H32" s="226"/>
      <c r="I32" s="228"/>
      <c r="J32" s="219"/>
      <c r="K32" s="219"/>
      <c r="L32" s="219"/>
      <c r="M32" s="219"/>
      <c r="N32" s="219"/>
      <c r="O32" s="219"/>
      <c r="P32" s="219"/>
    </row>
    <row r="33" spans="1:16" x14ac:dyDescent="0.2">
      <c r="A33" s="213"/>
      <c r="B33" s="214"/>
      <c r="C33" s="214"/>
      <c r="D33" s="214"/>
      <c r="E33" s="214"/>
      <c r="F33" s="215"/>
      <c r="H33" s="226"/>
      <c r="I33" s="228"/>
      <c r="J33" s="220"/>
      <c r="K33" s="220"/>
      <c r="L33" s="220"/>
      <c r="M33" s="220"/>
      <c r="N33" s="220"/>
      <c r="O33" s="220"/>
      <c r="P33" s="220"/>
    </row>
    <row r="34" spans="1:16" x14ac:dyDescent="0.2">
      <c r="A34" s="60"/>
      <c r="B34" s="60"/>
      <c r="C34" s="60"/>
      <c r="D34" s="60"/>
      <c r="E34" s="60"/>
      <c r="F34" s="60"/>
      <c r="H34" s="226" t="s">
        <v>31</v>
      </c>
      <c r="I34" s="228"/>
      <c r="J34" s="219" t="s">
        <v>32</v>
      </c>
      <c r="K34" s="242"/>
      <c r="L34" s="242"/>
      <c r="M34" s="242"/>
      <c r="N34" s="242"/>
      <c r="O34" s="242"/>
      <c r="P34" s="242"/>
    </row>
    <row r="35" spans="1:16" x14ac:dyDescent="0.2">
      <c r="A35" t="s">
        <v>41</v>
      </c>
      <c r="H35" s="227"/>
      <c r="I35" s="229"/>
      <c r="J35" s="242"/>
      <c r="K35" s="242"/>
      <c r="L35" s="242"/>
      <c r="M35" s="242"/>
      <c r="N35" s="242"/>
      <c r="O35" s="242"/>
      <c r="P35" s="242"/>
    </row>
    <row r="36" spans="1:16" ht="12.75" customHeight="1" x14ac:dyDescent="0.2">
      <c r="A36" s="207" t="s">
        <v>151</v>
      </c>
      <c r="B36" s="208"/>
      <c r="C36" s="208"/>
      <c r="D36" s="208"/>
      <c r="E36" s="208"/>
      <c r="F36" s="209"/>
      <c r="H36" s="227"/>
      <c r="I36" s="229"/>
      <c r="J36" s="242"/>
      <c r="K36" s="242"/>
      <c r="L36" s="242"/>
      <c r="M36" s="242"/>
      <c r="N36" s="242"/>
      <c r="O36" s="242"/>
      <c r="P36" s="242"/>
    </row>
    <row r="37" spans="1:16" x14ac:dyDescent="0.2">
      <c r="A37" s="210"/>
      <c r="B37" s="211"/>
      <c r="C37" s="211"/>
      <c r="D37" s="211"/>
      <c r="E37" s="211"/>
      <c r="F37" s="212"/>
      <c r="H37" s="7" t="s">
        <v>33</v>
      </c>
      <c r="I37" s="9"/>
      <c r="J37" s="216" t="s">
        <v>34</v>
      </c>
      <c r="K37" s="217"/>
      <c r="L37" s="217"/>
      <c r="M37" s="217"/>
      <c r="N37" s="217"/>
      <c r="O37" s="217"/>
      <c r="P37" s="218"/>
    </row>
    <row r="38" spans="1:16" x14ac:dyDescent="0.2">
      <c r="A38" s="210"/>
      <c r="B38" s="211"/>
      <c r="C38" s="211"/>
      <c r="D38" s="211"/>
      <c r="E38" s="211"/>
      <c r="F38" s="212"/>
    </row>
    <row r="39" spans="1:16" x14ac:dyDescent="0.2">
      <c r="A39" s="213"/>
      <c r="B39" s="214"/>
      <c r="C39" s="214"/>
      <c r="D39" s="214"/>
      <c r="E39" s="214"/>
      <c r="F39" s="215"/>
    </row>
    <row r="40" spans="1:16" x14ac:dyDescent="0.2">
      <c r="A40" s="61"/>
      <c r="B40" s="61"/>
      <c r="C40" s="61"/>
      <c r="D40" s="61"/>
      <c r="E40" s="61"/>
      <c r="F40" s="61"/>
    </row>
    <row r="41" spans="1:16" x14ac:dyDescent="0.2">
      <c r="A41" t="s">
        <v>42</v>
      </c>
    </row>
    <row r="42" spans="1:16" x14ac:dyDescent="0.2">
      <c r="A42" s="187"/>
      <c r="B42" s="188"/>
      <c r="C42" s="188"/>
      <c r="D42" s="188"/>
      <c r="E42" s="188"/>
      <c r="F42" s="189"/>
    </row>
    <row r="43" spans="1:16" x14ac:dyDescent="0.2">
      <c r="A43" s="190"/>
      <c r="B43" s="191"/>
      <c r="C43" s="191"/>
      <c r="D43" s="191"/>
      <c r="E43" s="191"/>
      <c r="F43" s="192"/>
    </row>
    <row r="44" spans="1:16" x14ac:dyDescent="0.2">
      <c r="A44" s="190"/>
      <c r="B44" s="191"/>
      <c r="C44" s="191"/>
      <c r="D44" s="191"/>
      <c r="E44" s="191"/>
      <c r="F44" s="192"/>
    </row>
    <row r="45" spans="1:16" x14ac:dyDescent="0.2">
      <c r="A45" s="193"/>
      <c r="B45" s="194"/>
      <c r="C45" s="194"/>
      <c r="D45" s="194"/>
      <c r="E45" s="194"/>
      <c r="F45" s="195"/>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J25:P25"/>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tabSelected="1" zoomScaleNormal="100" workbookViewId="0">
      <selection activeCell="A9" sqref="A9"/>
    </sheetView>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0" hidden="1" customWidth="1"/>
  </cols>
  <sheetData>
    <row r="1" spans="1:12" ht="32.25" customHeight="1" x14ac:dyDescent="0.2">
      <c r="A1" s="129" t="s">
        <v>43</v>
      </c>
      <c r="B1" s="130" t="s">
        <v>44</v>
      </c>
      <c r="C1" s="256" t="s">
        <v>45</v>
      </c>
      <c r="D1" s="257"/>
      <c r="E1" s="258"/>
      <c r="F1" s="131" t="s">
        <v>172</v>
      </c>
      <c r="G1" s="126"/>
      <c r="H1" s="113" t="str">
        <f>'FRA-detail'!P1</f>
        <v>UPRN</v>
      </c>
      <c r="I1" s="113" t="str">
        <f>'FRA-detail'!Q1</f>
        <v>B78A4</v>
      </c>
    </row>
    <row r="2" spans="1:12" ht="24" customHeight="1" x14ac:dyDescent="0.2">
      <c r="A2" s="132" t="s">
        <v>155</v>
      </c>
      <c r="B2" s="26" t="s">
        <v>175</v>
      </c>
      <c r="C2" s="259" t="s">
        <v>164</v>
      </c>
      <c r="D2" s="260"/>
      <c r="E2" s="261"/>
      <c r="F2" s="122" t="s">
        <v>173</v>
      </c>
      <c r="G2" s="127"/>
      <c r="K2" t="s">
        <v>6</v>
      </c>
      <c r="L2" t="s">
        <v>137</v>
      </c>
    </row>
    <row r="3" spans="1:12" ht="48" x14ac:dyDescent="0.2">
      <c r="A3" s="132" t="s">
        <v>156</v>
      </c>
      <c r="B3" s="120" t="s">
        <v>179</v>
      </c>
      <c r="C3" s="262" t="s">
        <v>47</v>
      </c>
      <c r="D3" s="262"/>
      <c r="E3" s="263"/>
      <c r="F3" s="122" t="s">
        <v>173</v>
      </c>
      <c r="G3" s="127"/>
      <c r="K3" t="s">
        <v>7</v>
      </c>
      <c r="L3" t="s">
        <v>138</v>
      </c>
    </row>
    <row r="4" spans="1:12" ht="36" x14ac:dyDescent="0.2">
      <c r="A4" s="132" t="s">
        <v>167</v>
      </c>
      <c r="B4" s="121" t="s">
        <v>178</v>
      </c>
      <c r="C4" s="262" t="s">
        <v>168</v>
      </c>
      <c r="D4" s="262"/>
      <c r="E4" s="263"/>
      <c r="F4" s="123" t="s">
        <v>31</v>
      </c>
      <c r="G4" s="128"/>
      <c r="K4" s="116" t="s">
        <v>190</v>
      </c>
      <c r="L4" t="s">
        <v>139</v>
      </c>
    </row>
    <row r="5" spans="1:12" ht="48" x14ac:dyDescent="0.2">
      <c r="A5" s="132" t="s">
        <v>157</v>
      </c>
      <c r="B5" s="26" t="s">
        <v>177</v>
      </c>
      <c r="C5" s="262" t="s">
        <v>169</v>
      </c>
      <c r="D5" s="262"/>
      <c r="E5" s="263"/>
      <c r="F5" s="124" t="s">
        <v>29</v>
      </c>
      <c r="G5" s="128"/>
      <c r="K5" s="116" t="s">
        <v>191</v>
      </c>
      <c r="L5" t="s">
        <v>140</v>
      </c>
    </row>
    <row r="6" spans="1:12" ht="36.75" thickBot="1" x14ac:dyDescent="0.25">
      <c r="A6" s="132" t="s">
        <v>158</v>
      </c>
      <c r="B6" s="120" t="s">
        <v>176</v>
      </c>
      <c r="C6" s="262" t="s">
        <v>181</v>
      </c>
      <c r="D6" s="262"/>
      <c r="E6" s="263"/>
      <c r="F6" s="125" t="s">
        <v>27</v>
      </c>
      <c r="G6" s="128"/>
      <c r="L6" t="s">
        <v>141</v>
      </c>
    </row>
    <row r="7" spans="1:12" ht="26.1" customHeight="1" thickBot="1" x14ac:dyDescent="0.25">
      <c r="A7" s="133" t="s">
        <v>159</v>
      </c>
      <c r="B7" s="134" t="s">
        <v>46</v>
      </c>
      <c r="C7" s="254" t="s">
        <v>170</v>
      </c>
      <c r="D7" s="254"/>
      <c r="E7" s="255"/>
      <c r="F7" s="135" t="s">
        <v>174</v>
      </c>
      <c r="L7" t="s">
        <v>142</v>
      </c>
    </row>
    <row r="8" spans="1:12" ht="6" customHeight="1" thickBot="1" x14ac:dyDescent="0.25">
      <c r="A8" s="30"/>
      <c r="B8" s="31"/>
      <c r="C8" s="32"/>
      <c r="D8" s="32"/>
    </row>
    <row r="9" spans="1:12" ht="18" customHeight="1" thickBot="1" x14ac:dyDescent="0.25">
      <c r="A9" s="149" t="s">
        <v>11</v>
      </c>
      <c r="B9" s="148" t="str">
        <f ca="1">'FRA-detail'!A26</f>
        <v xml:space="preserve">Harpenmead Point, NW2 2LL </v>
      </c>
      <c r="C9" s="146"/>
      <c r="D9" s="147"/>
      <c r="E9" s="1" t="s">
        <v>133</v>
      </c>
      <c r="F9" s="85">
        <f>'FRA-detail'!J8</f>
        <v>42905</v>
      </c>
    </row>
    <row r="10" spans="1:12" ht="9.9499999999999993" customHeight="1" thickBot="1" x14ac:dyDescent="0.25"/>
    <row r="11" spans="1:12" s="165" customFormat="1" ht="48.75" thickBot="1" x14ac:dyDescent="0.25">
      <c r="A11" s="33" t="s">
        <v>48</v>
      </c>
      <c r="B11" s="34" t="s">
        <v>49</v>
      </c>
      <c r="C11" s="35" t="s">
        <v>209</v>
      </c>
      <c r="D11" s="162" t="s">
        <v>43</v>
      </c>
      <c r="E11" s="162" t="s">
        <v>50</v>
      </c>
      <c r="F11" s="166" t="s">
        <v>126</v>
      </c>
      <c r="G11" s="163" t="s">
        <v>127</v>
      </c>
      <c r="H11" s="164" t="s">
        <v>135</v>
      </c>
      <c r="I11" s="164" t="s">
        <v>116</v>
      </c>
    </row>
    <row r="12" spans="1:12" x14ac:dyDescent="0.2">
      <c r="A12" s="252" t="s">
        <v>52</v>
      </c>
      <c r="B12" s="253"/>
      <c r="C12" s="253"/>
      <c r="D12" s="253"/>
      <c r="E12" s="253"/>
      <c r="F12" s="4"/>
      <c r="G12" s="4"/>
      <c r="H12" s="4"/>
      <c r="I12" s="4"/>
      <c r="J12">
        <v>0</v>
      </c>
    </row>
    <row r="13" spans="1:12" x14ac:dyDescent="0.2">
      <c r="A13" s="67">
        <v>1</v>
      </c>
      <c r="B13" s="68" t="s">
        <v>53</v>
      </c>
      <c r="C13" s="64" t="s">
        <v>6</v>
      </c>
      <c r="D13" s="64"/>
      <c r="E13" s="65"/>
      <c r="F13" s="76"/>
      <c r="G13" s="65"/>
      <c r="H13" s="87"/>
      <c r="I13" s="94"/>
      <c r="J13">
        <f t="shared" ref="J13:J24" si="0">IF(ISBLANK(D13),J12,J12+1)</f>
        <v>0</v>
      </c>
    </row>
    <row r="14" spans="1:12" x14ac:dyDescent="0.2">
      <c r="A14" s="72">
        <v>1</v>
      </c>
      <c r="B14" s="97"/>
      <c r="C14" s="64"/>
      <c r="D14" s="64"/>
      <c r="E14" s="65"/>
      <c r="F14" s="76"/>
      <c r="G14" s="65"/>
      <c r="H14" s="87"/>
      <c r="I14" s="94"/>
      <c r="J14">
        <f t="shared" si="0"/>
        <v>0</v>
      </c>
    </row>
    <row r="15" spans="1:12" x14ac:dyDescent="0.2">
      <c r="A15" s="67">
        <v>2</v>
      </c>
      <c r="B15" s="68" t="s">
        <v>55</v>
      </c>
      <c r="C15" s="64" t="s">
        <v>6</v>
      </c>
      <c r="D15" s="64" t="s">
        <v>155</v>
      </c>
      <c r="E15" s="65" t="s">
        <v>219</v>
      </c>
      <c r="F15" s="76"/>
      <c r="G15" s="65"/>
      <c r="H15" s="87"/>
      <c r="I15" s="94"/>
      <c r="J15">
        <f t="shared" si="0"/>
        <v>1</v>
      </c>
    </row>
    <row r="16" spans="1:12" x14ac:dyDescent="0.2">
      <c r="A16" s="72">
        <v>2</v>
      </c>
      <c r="B16" s="97"/>
      <c r="C16" s="64"/>
      <c r="D16" s="64"/>
      <c r="E16" s="65"/>
      <c r="F16" s="76"/>
      <c r="G16" s="65"/>
      <c r="H16" s="87"/>
      <c r="I16" s="94"/>
      <c r="J16">
        <f t="shared" si="0"/>
        <v>1</v>
      </c>
    </row>
    <row r="17" spans="1:10" x14ac:dyDescent="0.2">
      <c r="A17" s="62">
        <v>3</v>
      </c>
      <c r="B17" s="63" t="s">
        <v>56</v>
      </c>
      <c r="C17" s="64" t="s">
        <v>54</v>
      </c>
      <c r="D17" s="64"/>
      <c r="E17" s="65"/>
      <c r="F17" s="76"/>
      <c r="G17" s="65"/>
      <c r="H17" s="87"/>
      <c r="I17" s="94"/>
      <c r="J17">
        <f t="shared" si="0"/>
        <v>1</v>
      </c>
    </row>
    <row r="18" spans="1:10" x14ac:dyDescent="0.2">
      <c r="A18" s="250" t="s">
        <v>61</v>
      </c>
      <c r="B18" s="251"/>
      <c r="C18" s="251"/>
      <c r="D18" s="251"/>
      <c r="E18" s="251"/>
      <c r="F18" s="75"/>
      <c r="G18" s="66"/>
      <c r="H18" s="88"/>
      <c r="I18" s="88"/>
      <c r="J18">
        <f t="shared" si="0"/>
        <v>1</v>
      </c>
    </row>
    <row r="19" spans="1:10" x14ac:dyDescent="0.2">
      <c r="A19" s="67">
        <v>4</v>
      </c>
      <c r="B19" s="68" t="s">
        <v>57</v>
      </c>
      <c r="C19" s="64" t="s">
        <v>6</v>
      </c>
      <c r="D19" s="64"/>
      <c r="E19" s="136" t="s">
        <v>200</v>
      </c>
      <c r="F19" s="76"/>
      <c r="G19" s="65"/>
      <c r="H19" s="64"/>
      <c r="I19" s="94"/>
      <c r="J19">
        <f t="shared" si="0"/>
        <v>1</v>
      </c>
    </row>
    <row r="20" spans="1:10" x14ac:dyDescent="0.2">
      <c r="A20" s="72">
        <v>4</v>
      </c>
      <c r="B20" s="97"/>
      <c r="C20" s="64"/>
      <c r="D20" s="64"/>
      <c r="E20" s="65"/>
      <c r="F20" s="76"/>
      <c r="G20" s="65"/>
      <c r="H20" s="64"/>
      <c r="I20" s="94"/>
      <c r="J20">
        <f t="shared" si="0"/>
        <v>1</v>
      </c>
    </row>
    <row r="21" spans="1:10" x14ac:dyDescent="0.2">
      <c r="A21" s="67">
        <v>5</v>
      </c>
      <c r="B21" s="68" t="s">
        <v>58</v>
      </c>
      <c r="C21" s="64" t="s">
        <v>6</v>
      </c>
      <c r="D21" s="64"/>
      <c r="E21" s="115" t="s">
        <v>201</v>
      </c>
      <c r="F21" s="76"/>
      <c r="G21" s="65"/>
      <c r="H21" s="64"/>
      <c r="I21" s="94"/>
      <c r="J21">
        <f t="shared" si="0"/>
        <v>1</v>
      </c>
    </row>
    <row r="22" spans="1:10" x14ac:dyDescent="0.2">
      <c r="A22" s="72">
        <v>5</v>
      </c>
      <c r="B22" s="97"/>
      <c r="C22" s="64"/>
      <c r="D22" s="64"/>
      <c r="E22" s="65"/>
      <c r="F22" s="76"/>
      <c r="G22" s="65"/>
      <c r="H22" s="64"/>
      <c r="I22" s="94"/>
      <c r="J22">
        <f t="shared" si="0"/>
        <v>1</v>
      </c>
    </row>
    <row r="23" spans="1:10" x14ac:dyDescent="0.2">
      <c r="A23" s="67">
        <v>6</v>
      </c>
      <c r="B23" s="68" t="s">
        <v>59</v>
      </c>
      <c r="C23" s="64" t="s">
        <v>6</v>
      </c>
      <c r="D23" s="64"/>
      <c r="E23" s="65"/>
      <c r="F23" s="76"/>
      <c r="G23" s="65"/>
      <c r="H23" s="64"/>
      <c r="I23" s="94"/>
      <c r="J23">
        <f t="shared" si="0"/>
        <v>1</v>
      </c>
    </row>
    <row r="24" spans="1:10" x14ac:dyDescent="0.2">
      <c r="A24" s="72">
        <v>6</v>
      </c>
      <c r="B24" s="97"/>
      <c r="C24" s="64"/>
      <c r="D24" s="64"/>
      <c r="E24" s="65"/>
      <c r="F24" s="76"/>
      <c r="G24" s="65"/>
      <c r="H24" s="64"/>
      <c r="I24" s="94"/>
      <c r="J24">
        <f t="shared" si="0"/>
        <v>1</v>
      </c>
    </row>
    <row r="25" spans="1:10" x14ac:dyDescent="0.2">
      <c r="A25" s="250" t="s">
        <v>60</v>
      </c>
      <c r="B25" s="251"/>
      <c r="C25" s="251"/>
      <c r="D25" s="251"/>
      <c r="E25" s="251"/>
      <c r="F25" s="75"/>
      <c r="G25" s="66"/>
      <c r="H25" s="88"/>
      <c r="I25" s="88"/>
      <c r="J25">
        <f>IF(ISBLANK(D25),J24,J24+1)</f>
        <v>1</v>
      </c>
    </row>
    <row r="26" spans="1:10" x14ac:dyDescent="0.2">
      <c r="A26" s="67">
        <v>7</v>
      </c>
      <c r="B26" s="68" t="s">
        <v>62</v>
      </c>
      <c r="C26" s="64" t="s">
        <v>7</v>
      </c>
      <c r="D26" s="64"/>
      <c r="E26" s="65"/>
      <c r="F26" s="76"/>
      <c r="G26" s="65"/>
      <c r="H26" s="64"/>
      <c r="I26" s="94"/>
      <c r="J26">
        <f>IF(ISBLANK(D26),J25,J25+1)</f>
        <v>1</v>
      </c>
    </row>
    <row r="27" spans="1:10" x14ac:dyDescent="0.2">
      <c r="A27" s="72">
        <v>7</v>
      </c>
      <c r="B27" s="97"/>
      <c r="C27" s="64"/>
      <c r="D27" s="64"/>
      <c r="E27" s="65"/>
      <c r="F27" s="76"/>
      <c r="G27" s="65"/>
      <c r="H27" s="64"/>
      <c r="I27" s="94"/>
      <c r="J27">
        <f>IF(ISBLANK(D27),J26,J26+1)</f>
        <v>1</v>
      </c>
    </row>
    <row r="28" spans="1:10" x14ac:dyDescent="0.2">
      <c r="A28" s="250" t="s">
        <v>120</v>
      </c>
      <c r="B28" s="251"/>
      <c r="C28" s="251"/>
      <c r="D28" s="251"/>
      <c r="E28" s="251"/>
      <c r="F28" s="75"/>
      <c r="G28" s="66"/>
      <c r="H28" s="88"/>
      <c r="I28" s="88"/>
      <c r="J28">
        <f>IF(ISBLANK(D28),J27,J27+1)</f>
        <v>1</v>
      </c>
    </row>
    <row r="29" spans="1:10" x14ac:dyDescent="0.2">
      <c r="A29" s="67">
        <v>8</v>
      </c>
      <c r="B29" s="108" t="s">
        <v>147</v>
      </c>
      <c r="C29" s="64" t="s">
        <v>6</v>
      </c>
      <c r="D29" s="64"/>
      <c r="E29" s="137" t="s">
        <v>202</v>
      </c>
      <c r="F29" s="76"/>
      <c r="G29" s="65"/>
      <c r="H29" s="64"/>
      <c r="I29" s="94"/>
      <c r="J29">
        <f>IF(ISBLANK(D29),J28,J28+1)</f>
        <v>1</v>
      </c>
    </row>
    <row r="30" spans="1:10" x14ac:dyDescent="0.2">
      <c r="A30" s="72">
        <v>8</v>
      </c>
      <c r="B30" s="102"/>
      <c r="C30" s="64"/>
      <c r="D30" s="64"/>
      <c r="E30" s="65"/>
      <c r="F30" s="76"/>
      <c r="G30" s="65"/>
      <c r="H30" s="64"/>
      <c r="I30" s="94"/>
      <c r="J30">
        <f t="shared" ref="J30:J93" si="1">IF(ISBLANK(D30),J29,J29+1)</f>
        <v>1</v>
      </c>
    </row>
    <row r="31" spans="1:10" x14ac:dyDescent="0.2">
      <c r="A31" s="250" t="s">
        <v>63</v>
      </c>
      <c r="B31" s="251"/>
      <c r="C31" s="251"/>
      <c r="D31" s="251"/>
      <c r="E31" s="251"/>
      <c r="F31" s="75"/>
      <c r="G31" s="66"/>
      <c r="H31" s="88"/>
      <c r="I31" s="88"/>
      <c r="J31">
        <f t="shared" si="1"/>
        <v>1</v>
      </c>
    </row>
    <row r="32" spans="1:10" ht="24" x14ac:dyDescent="0.2">
      <c r="A32" s="67">
        <v>9</v>
      </c>
      <c r="B32" s="68" t="s">
        <v>64</v>
      </c>
      <c r="C32" s="64" t="s">
        <v>6</v>
      </c>
      <c r="D32" s="64"/>
      <c r="E32" s="65" t="s">
        <v>171</v>
      </c>
      <c r="F32" s="76"/>
      <c r="G32" s="65"/>
      <c r="H32" s="64"/>
      <c r="I32" s="94"/>
      <c r="J32">
        <f t="shared" si="1"/>
        <v>1</v>
      </c>
    </row>
    <row r="33" spans="1:10" x14ac:dyDescent="0.2">
      <c r="A33" s="72">
        <v>9</v>
      </c>
      <c r="B33" s="97"/>
      <c r="C33" s="64"/>
      <c r="D33" s="64"/>
      <c r="E33" s="65"/>
      <c r="F33" s="76"/>
      <c r="G33" s="65"/>
      <c r="H33" s="64"/>
      <c r="I33" s="94"/>
      <c r="J33">
        <f t="shared" si="1"/>
        <v>1</v>
      </c>
    </row>
    <row r="34" spans="1:10" x14ac:dyDescent="0.2">
      <c r="A34" s="67">
        <v>10</v>
      </c>
      <c r="B34" s="68" t="s">
        <v>65</v>
      </c>
      <c r="C34" s="64" t="s">
        <v>6</v>
      </c>
      <c r="D34" s="64"/>
      <c r="E34" s="65"/>
      <c r="F34" s="76"/>
      <c r="G34" s="65"/>
      <c r="H34" s="64"/>
      <c r="I34" s="94"/>
      <c r="J34">
        <f t="shared" si="1"/>
        <v>1</v>
      </c>
    </row>
    <row r="35" spans="1:10" x14ac:dyDescent="0.2">
      <c r="A35" s="72">
        <v>10</v>
      </c>
      <c r="B35" s="97"/>
      <c r="C35" s="64"/>
      <c r="D35" s="64"/>
      <c r="E35" s="65"/>
      <c r="F35" s="76"/>
      <c r="G35" s="65"/>
      <c r="H35" s="64"/>
      <c r="I35" s="94"/>
      <c r="J35">
        <f t="shared" si="1"/>
        <v>1</v>
      </c>
    </row>
    <row r="36" spans="1:10" ht="36" x14ac:dyDescent="0.2">
      <c r="A36" s="67">
        <v>11</v>
      </c>
      <c r="B36" s="68" t="s">
        <v>66</v>
      </c>
      <c r="C36" s="64" t="s">
        <v>6</v>
      </c>
      <c r="D36" s="64"/>
      <c r="E36" s="65" t="s">
        <v>161</v>
      </c>
      <c r="F36" s="76"/>
      <c r="G36" s="65"/>
      <c r="H36" s="64"/>
      <c r="I36" s="94"/>
      <c r="J36">
        <f t="shared" si="1"/>
        <v>1</v>
      </c>
    </row>
    <row r="37" spans="1:10" x14ac:dyDescent="0.2">
      <c r="A37" s="72">
        <v>11</v>
      </c>
      <c r="B37" s="97"/>
      <c r="C37" s="64"/>
      <c r="D37" s="64"/>
      <c r="E37" s="65"/>
      <c r="F37" s="76"/>
      <c r="G37" s="65"/>
      <c r="H37" s="64"/>
      <c r="I37" s="94"/>
      <c r="J37">
        <f t="shared" si="1"/>
        <v>1</v>
      </c>
    </row>
    <row r="38" spans="1:10" x14ac:dyDescent="0.2">
      <c r="A38" s="67">
        <v>12</v>
      </c>
      <c r="B38" s="68" t="s">
        <v>67</v>
      </c>
      <c r="C38" s="64" t="s">
        <v>6</v>
      </c>
      <c r="D38" s="64"/>
      <c r="E38" s="65"/>
      <c r="F38" s="76"/>
      <c r="G38" s="65"/>
      <c r="H38" s="64"/>
      <c r="I38" s="94"/>
      <c r="J38">
        <f t="shared" si="1"/>
        <v>1</v>
      </c>
    </row>
    <row r="39" spans="1:10" x14ac:dyDescent="0.2">
      <c r="A39" s="72">
        <v>12</v>
      </c>
      <c r="B39" s="97"/>
      <c r="C39" s="64"/>
      <c r="D39" s="64"/>
      <c r="E39" s="65"/>
      <c r="F39" s="76"/>
      <c r="G39" s="65"/>
      <c r="H39" s="64"/>
      <c r="I39" s="94"/>
      <c r="J39">
        <f t="shared" si="1"/>
        <v>1</v>
      </c>
    </row>
    <row r="40" spans="1:10" ht="24" x14ac:dyDescent="0.2">
      <c r="A40" s="67">
        <v>13</v>
      </c>
      <c r="B40" s="68" t="s">
        <v>68</v>
      </c>
      <c r="C40" s="64" t="s">
        <v>6</v>
      </c>
      <c r="D40" s="64"/>
      <c r="E40" s="65" t="s">
        <v>121</v>
      </c>
      <c r="F40" s="76"/>
      <c r="G40" s="65"/>
      <c r="H40" s="64"/>
      <c r="I40" s="94"/>
      <c r="J40">
        <f t="shared" si="1"/>
        <v>1</v>
      </c>
    </row>
    <row r="41" spans="1:10" x14ac:dyDescent="0.2">
      <c r="A41" s="72">
        <v>13</v>
      </c>
      <c r="B41" s="97"/>
      <c r="C41" s="69"/>
      <c r="D41" s="64"/>
      <c r="E41" s="65"/>
      <c r="F41" s="76"/>
      <c r="G41" s="65"/>
      <c r="H41" s="64"/>
      <c r="I41" s="94"/>
      <c r="J41">
        <f t="shared" si="1"/>
        <v>1</v>
      </c>
    </row>
    <row r="42" spans="1:10" ht="48" x14ac:dyDescent="0.2">
      <c r="A42" s="67">
        <v>14</v>
      </c>
      <c r="B42" s="151" t="s">
        <v>189</v>
      </c>
      <c r="C42" s="64" t="s">
        <v>7</v>
      </c>
      <c r="D42" s="64" t="s">
        <v>156</v>
      </c>
      <c r="E42" s="136" t="s">
        <v>217</v>
      </c>
      <c r="F42" s="76"/>
      <c r="G42" s="65"/>
      <c r="H42" s="64"/>
      <c r="I42" s="94"/>
      <c r="J42">
        <f>IF(ISBLANK(D42),J41,J41+1)</f>
        <v>2</v>
      </c>
    </row>
    <row r="43" spans="1:10" ht="24" x14ac:dyDescent="0.2">
      <c r="A43" s="70">
        <v>14</v>
      </c>
      <c r="B43" s="71"/>
      <c r="C43" s="64" t="s">
        <v>7</v>
      </c>
      <c r="D43" s="64" t="s">
        <v>156</v>
      </c>
      <c r="E43" s="157" t="s">
        <v>213</v>
      </c>
      <c r="F43" s="76"/>
      <c r="G43" s="65"/>
      <c r="H43" s="64"/>
      <c r="I43" s="94"/>
      <c r="J43">
        <f t="shared" si="1"/>
        <v>3</v>
      </c>
    </row>
    <row r="44" spans="1:10" ht="24" x14ac:dyDescent="0.2">
      <c r="A44" s="70">
        <v>14</v>
      </c>
      <c r="B44" s="71"/>
      <c r="C44" s="64" t="s">
        <v>7</v>
      </c>
      <c r="D44" s="64" t="s">
        <v>156</v>
      </c>
      <c r="E44" s="136" t="s">
        <v>214</v>
      </c>
      <c r="F44" s="76"/>
      <c r="G44" s="65"/>
      <c r="H44" s="64"/>
      <c r="I44" s="94"/>
      <c r="J44">
        <f t="shared" si="1"/>
        <v>4</v>
      </c>
    </row>
    <row r="45" spans="1:10" ht="24" x14ac:dyDescent="0.2">
      <c r="A45" s="70">
        <v>14</v>
      </c>
      <c r="B45" s="71"/>
      <c r="C45" s="64" t="s">
        <v>7</v>
      </c>
      <c r="D45" s="64" t="s">
        <v>156</v>
      </c>
      <c r="E45" s="136" t="s">
        <v>215</v>
      </c>
      <c r="F45" s="76"/>
      <c r="G45" s="65"/>
      <c r="H45" s="64"/>
      <c r="I45" s="94"/>
      <c r="J45">
        <f t="shared" si="1"/>
        <v>5</v>
      </c>
    </row>
    <row r="46" spans="1:10" ht="24" x14ac:dyDescent="0.2">
      <c r="A46" s="70">
        <v>14</v>
      </c>
      <c r="B46" s="71"/>
      <c r="C46" s="64" t="s">
        <v>7</v>
      </c>
      <c r="D46" s="64" t="s">
        <v>156</v>
      </c>
      <c r="E46" s="136" t="s">
        <v>208</v>
      </c>
      <c r="F46" s="76"/>
      <c r="G46" s="65"/>
      <c r="H46" s="64"/>
      <c r="I46" s="94"/>
      <c r="J46">
        <f t="shared" si="1"/>
        <v>6</v>
      </c>
    </row>
    <row r="47" spans="1:10" x14ac:dyDescent="0.2">
      <c r="A47" s="70">
        <v>14</v>
      </c>
      <c r="B47" s="71"/>
      <c r="C47" s="64" t="s">
        <v>7</v>
      </c>
      <c r="D47" s="64" t="s">
        <v>156</v>
      </c>
      <c r="E47" s="137" t="s">
        <v>216</v>
      </c>
      <c r="F47" s="76"/>
      <c r="G47" s="65"/>
      <c r="H47" s="64"/>
      <c r="I47" s="94"/>
      <c r="J47">
        <f t="shared" si="1"/>
        <v>7</v>
      </c>
    </row>
    <row r="48" spans="1:10" ht="26.25" customHeight="1" x14ac:dyDescent="0.2">
      <c r="A48" s="70">
        <v>14</v>
      </c>
      <c r="B48" s="71"/>
      <c r="C48" s="64" t="s">
        <v>7</v>
      </c>
      <c r="D48" s="64" t="s">
        <v>156</v>
      </c>
      <c r="E48" s="136" t="s">
        <v>218</v>
      </c>
      <c r="F48" s="76"/>
      <c r="G48" s="65"/>
      <c r="H48" s="64"/>
      <c r="I48" s="94"/>
      <c r="J48">
        <f t="shared" si="1"/>
        <v>8</v>
      </c>
    </row>
    <row r="49" spans="1:10" ht="18" customHeight="1" x14ac:dyDescent="0.2">
      <c r="A49" s="70">
        <v>14</v>
      </c>
      <c r="B49" s="71"/>
      <c r="C49" s="64"/>
      <c r="D49" s="64"/>
      <c r="E49" s="137"/>
      <c r="F49" s="76"/>
      <c r="G49" s="65"/>
      <c r="H49" s="64"/>
      <c r="I49" s="94"/>
      <c r="J49">
        <f t="shared" si="1"/>
        <v>8</v>
      </c>
    </row>
    <row r="50" spans="1:10" hidden="1" x14ac:dyDescent="0.2">
      <c r="A50" s="70">
        <v>14</v>
      </c>
      <c r="B50" s="71"/>
      <c r="C50" s="64"/>
      <c r="D50" s="64"/>
      <c r="E50" s="115"/>
      <c r="F50" s="76"/>
      <c r="G50" s="65"/>
      <c r="H50" s="64"/>
      <c r="I50" s="94"/>
      <c r="J50">
        <f t="shared" si="1"/>
        <v>8</v>
      </c>
    </row>
    <row r="51" spans="1:10" hidden="1" x14ac:dyDescent="0.2">
      <c r="A51" s="72">
        <v>14</v>
      </c>
      <c r="B51" s="73"/>
      <c r="C51" s="64"/>
      <c r="D51" s="64"/>
      <c r="E51" s="115"/>
      <c r="F51" s="76"/>
      <c r="G51" s="65"/>
      <c r="H51" s="64"/>
      <c r="I51" s="94"/>
      <c r="J51">
        <f t="shared" si="1"/>
        <v>8</v>
      </c>
    </row>
    <row r="52" spans="1:10" x14ac:dyDescent="0.2">
      <c r="A52" s="67">
        <v>15</v>
      </c>
      <c r="B52" s="68" t="s">
        <v>69</v>
      </c>
      <c r="C52" s="64" t="s">
        <v>6</v>
      </c>
      <c r="D52" s="64"/>
      <c r="E52" s="65"/>
      <c r="F52" s="76"/>
      <c r="G52" s="65"/>
      <c r="H52" s="64"/>
      <c r="I52" s="94"/>
      <c r="J52">
        <f t="shared" si="1"/>
        <v>8</v>
      </c>
    </row>
    <row r="53" spans="1:10" x14ac:dyDescent="0.2">
      <c r="A53" s="72">
        <v>15</v>
      </c>
      <c r="B53" s="97"/>
      <c r="C53" s="64"/>
      <c r="D53" s="64"/>
      <c r="E53" s="65"/>
      <c r="F53" s="76"/>
      <c r="G53" s="65"/>
      <c r="H53" s="64"/>
      <c r="I53" s="94"/>
      <c r="J53">
        <f t="shared" si="1"/>
        <v>8</v>
      </c>
    </row>
    <row r="54" spans="1:10" x14ac:dyDescent="0.2">
      <c r="A54" s="67">
        <v>16</v>
      </c>
      <c r="B54" s="68" t="s">
        <v>70</v>
      </c>
      <c r="C54" s="64" t="s">
        <v>6</v>
      </c>
      <c r="D54" s="64"/>
      <c r="E54" s="65" t="s">
        <v>129</v>
      </c>
      <c r="F54" s="76"/>
      <c r="G54" s="65"/>
      <c r="H54" s="64"/>
      <c r="I54" s="94"/>
      <c r="J54">
        <f t="shared" si="1"/>
        <v>8</v>
      </c>
    </row>
    <row r="55" spans="1:10" x14ac:dyDescent="0.2">
      <c r="A55" s="72">
        <v>16</v>
      </c>
      <c r="B55" s="97"/>
      <c r="C55" s="64"/>
      <c r="D55" s="64"/>
      <c r="E55" s="65"/>
      <c r="F55" s="76"/>
      <c r="G55" s="65"/>
      <c r="H55" s="64"/>
      <c r="I55" s="94"/>
      <c r="J55">
        <f t="shared" si="1"/>
        <v>8</v>
      </c>
    </row>
    <row r="56" spans="1:10" x14ac:dyDescent="0.2">
      <c r="A56" s="67">
        <v>17</v>
      </c>
      <c r="B56" s="68" t="s">
        <v>71</v>
      </c>
      <c r="C56" s="64" t="s">
        <v>6</v>
      </c>
      <c r="D56" s="64"/>
      <c r="E56" s="65"/>
      <c r="F56" s="76"/>
      <c r="G56" s="65"/>
      <c r="H56" s="64"/>
      <c r="I56" s="94"/>
      <c r="J56">
        <f t="shared" si="1"/>
        <v>8</v>
      </c>
    </row>
    <row r="57" spans="1:10" x14ac:dyDescent="0.2">
      <c r="A57" s="72">
        <v>17</v>
      </c>
      <c r="B57" s="97"/>
      <c r="C57" s="64"/>
      <c r="D57" s="64"/>
      <c r="E57" s="65"/>
      <c r="F57" s="76"/>
      <c r="G57" s="65"/>
      <c r="H57" s="64"/>
      <c r="I57" s="94"/>
      <c r="J57">
        <f t="shared" si="1"/>
        <v>8</v>
      </c>
    </row>
    <row r="58" spans="1:10" ht="72" x14ac:dyDescent="0.2">
      <c r="A58" s="67">
        <v>18</v>
      </c>
      <c r="B58" s="68" t="s">
        <v>72</v>
      </c>
      <c r="C58" s="139" t="s">
        <v>7</v>
      </c>
      <c r="D58" s="64" t="s">
        <v>156</v>
      </c>
      <c r="E58" s="152" t="s">
        <v>204</v>
      </c>
      <c r="F58" s="76"/>
      <c r="G58" s="65"/>
      <c r="H58" s="64"/>
      <c r="I58" s="94"/>
      <c r="J58">
        <f t="shared" si="1"/>
        <v>9</v>
      </c>
    </row>
    <row r="59" spans="1:10" x14ac:dyDescent="0.2">
      <c r="A59" s="72">
        <v>18</v>
      </c>
      <c r="B59" s="97"/>
      <c r="C59" s="64"/>
      <c r="D59" s="64"/>
      <c r="E59" s="65"/>
      <c r="F59" s="76"/>
      <c r="G59" s="65"/>
      <c r="H59" s="64"/>
      <c r="I59" s="94"/>
      <c r="J59">
        <f t="shared" si="1"/>
        <v>9</v>
      </c>
    </row>
    <row r="60" spans="1:10" ht="60" x14ac:dyDescent="0.2">
      <c r="A60" s="67">
        <v>19</v>
      </c>
      <c r="B60" s="100" t="s">
        <v>73</v>
      </c>
      <c r="C60" s="64" t="s">
        <v>7</v>
      </c>
      <c r="D60" s="64"/>
      <c r="E60" s="153" t="s">
        <v>205</v>
      </c>
      <c r="F60" s="76"/>
      <c r="G60" s="65"/>
      <c r="H60" s="64"/>
      <c r="I60" s="94"/>
      <c r="J60">
        <f t="shared" si="1"/>
        <v>9</v>
      </c>
    </row>
    <row r="61" spans="1:10" x14ac:dyDescent="0.2">
      <c r="A61" s="72">
        <v>19</v>
      </c>
      <c r="B61" s="73"/>
      <c r="C61" s="64"/>
      <c r="D61" s="64"/>
      <c r="E61" s="65"/>
      <c r="F61" s="76"/>
      <c r="G61" s="65"/>
      <c r="H61" s="64"/>
      <c r="I61" s="94"/>
      <c r="J61">
        <f t="shared" si="1"/>
        <v>9</v>
      </c>
    </row>
    <row r="62" spans="1:10" x14ac:dyDescent="0.2">
      <c r="A62" s="250" t="s">
        <v>74</v>
      </c>
      <c r="B62" s="251"/>
      <c r="C62" s="251"/>
      <c r="D62" s="251"/>
      <c r="E62" s="251"/>
      <c r="F62" s="75"/>
      <c r="G62" s="66"/>
      <c r="H62" s="88"/>
      <c r="I62" s="88"/>
      <c r="J62">
        <f t="shared" si="1"/>
        <v>9</v>
      </c>
    </row>
    <row r="63" spans="1:10" ht="84" x14ac:dyDescent="0.2">
      <c r="A63" s="67">
        <v>20</v>
      </c>
      <c r="B63" s="100" t="s">
        <v>75</v>
      </c>
      <c r="C63" s="139" t="s">
        <v>7</v>
      </c>
      <c r="D63" s="139" t="s">
        <v>156</v>
      </c>
      <c r="E63" s="137" t="s">
        <v>203</v>
      </c>
      <c r="F63" s="76"/>
      <c r="G63" s="65"/>
      <c r="H63" s="64"/>
      <c r="I63" s="94"/>
      <c r="J63">
        <f t="shared" si="1"/>
        <v>10</v>
      </c>
    </row>
    <row r="64" spans="1:10" x14ac:dyDescent="0.2">
      <c r="A64" s="72">
        <v>20</v>
      </c>
      <c r="B64" s="73"/>
      <c r="C64" s="64"/>
      <c r="D64" s="64"/>
      <c r="E64" s="65"/>
      <c r="F64" s="76"/>
      <c r="G64" s="65"/>
      <c r="H64" s="64"/>
      <c r="I64" s="94"/>
      <c r="J64">
        <f t="shared" si="1"/>
        <v>10</v>
      </c>
    </row>
    <row r="65" spans="1:10" x14ac:dyDescent="0.2">
      <c r="A65" s="67">
        <v>21</v>
      </c>
      <c r="B65" s="68" t="s">
        <v>76</v>
      </c>
      <c r="C65" s="64" t="s">
        <v>6</v>
      </c>
      <c r="D65" s="64"/>
      <c r="E65" s="65" t="s">
        <v>197</v>
      </c>
      <c r="F65" s="76"/>
      <c r="G65" s="65"/>
      <c r="H65" s="64"/>
      <c r="I65" s="94"/>
      <c r="J65">
        <f t="shared" si="1"/>
        <v>10</v>
      </c>
    </row>
    <row r="66" spans="1:10" x14ac:dyDescent="0.2">
      <c r="A66" s="72">
        <v>21</v>
      </c>
      <c r="B66" s="97"/>
      <c r="C66" s="64"/>
      <c r="D66" s="64"/>
      <c r="E66" s="65"/>
      <c r="F66" s="76"/>
      <c r="G66" s="65"/>
      <c r="H66" s="64"/>
      <c r="I66" s="94"/>
      <c r="J66">
        <f t="shared" si="1"/>
        <v>10</v>
      </c>
    </row>
    <row r="67" spans="1:10" x14ac:dyDescent="0.2">
      <c r="A67" s="250" t="s">
        <v>77</v>
      </c>
      <c r="B67" s="251"/>
      <c r="C67" s="251"/>
      <c r="D67" s="251"/>
      <c r="E67" s="251"/>
      <c r="F67" s="76"/>
      <c r="G67" s="66"/>
      <c r="H67" s="89"/>
      <c r="I67" s="89"/>
      <c r="J67">
        <f t="shared" si="1"/>
        <v>10</v>
      </c>
    </row>
    <row r="68" spans="1:10" x14ac:dyDescent="0.2">
      <c r="A68" s="67">
        <v>22</v>
      </c>
      <c r="B68" s="68" t="s">
        <v>78</v>
      </c>
      <c r="C68" s="69" t="s">
        <v>7</v>
      </c>
      <c r="D68" s="79" t="s">
        <v>158</v>
      </c>
      <c r="E68" s="138" t="s">
        <v>206</v>
      </c>
      <c r="F68" s="76"/>
      <c r="G68" s="81"/>
      <c r="H68" s="64"/>
      <c r="I68" s="94"/>
      <c r="J68">
        <f t="shared" si="1"/>
        <v>11</v>
      </c>
    </row>
    <row r="69" spans="1:10" x14ac:dyDescent="0.2">
      <c r="A69" s="70">
        <v>22</v>
      </c>
      <c r="B69" s="96"/>
      <c r="C69" s="69"/>
      <c r="D69" s="79"/>
      <c r="E69" s="118"/>
      <c r="F69" s="76"/>
      <c r="G69" s="81"/>
      <c r="H69" s="64"/>
      <c r="I69" s="94"/>
      <c r="J69">
        <f t="shared" si="1"/>
        <v>11</v>
      </c>
    </row>
    <row r="70" spans="1:10" hidden="1" x14ac:dyDescent="0.2">
      <c r="A70" s="70">
        <v>22</v>
      </c>
      <c r="B70" s="96"/>
      <c r="C70" s="69"/>
      <c r="D70" s="79"/>
      <c r="E70" s="95"/>
      <c r="F70" s="76"/>
      <c r="G70" s="81"/>
      <c r="H70" s="64"/>
      <c r="I70" s="94"/>
      <c r="J70">
        <f t="shared" si="1"/>
        <v>11</v>
      </c>
    </row>
    <row r="71" spans="1:10" hidden="1" x14ac:dyDescent="0.2">
      <c r="A71" s="70">
        <v>22</v>
      </c>
      <c r="B71" s="96"/>
      <c r="C71" s="69"/>
      <c r="D71" s="79"/>
      <c r="E71" s="95"/>
      <c r="F71" s="76"/>
      <c r="G71" s="81"/>
      <c r="H71" s="64"/>
      <c r="I71" s="94"/>
      <c r="J71">
        <f t="shared" si="1"/>
        <v>11</v>
      </c>
    </row>
    <row r="72" spans="1:10" hidden="1" x14ac:dyDescent="0.2">
      <c r="A72" s="70">
        <v>22</v>
      </c>
      <c r="B72" s="96"/>
      <c r="C72" s="69"/>
      <c r="D72" s="79"/>
      <c r="E72" s="95"/>
      <c r="F72" s="76"/>
      <c r="G72" s="81"/>
      <c r="H72" s="64"/>
      <c r="I72" s="94"/>
      <c r="J72">
        <f t="shared" si="1"/>
        <v>11</v>
      </c>
    </row>
    <row r="73" spans="1:10" hidden="1" x14ac:dyDescent="0.2">
      <c r="A73" s="72">
        <v>22</v>
      </c>
      <c r="B73" s="97"/>
      <c r="C73" s="69"/>
      <c r="D73" s="79"/>
      <c r="E73" s="95"/>
      <c r="F73" s="76"/>
      <c r="G73" s="81"/>
      <c r="H73" s="64"/>
      <c r="I73" s="94"/>
      <c r="J73">
        <f t="shared" si="1"/>
        <v>11</v>
      </c>
    </row>
    <row r="74" spans="1:10" x14ac:dyDescent="0.2">
      <c r="A74" s="67">
        <v>23</v>
      </c>
      <c r="B74" s="68" t="s">
        <v>79</v>
      </c>
      <c r="C74" s="64" t="s">
        <v>6</v>
      </c>
      <c r="D74" s="64"/>
      <c r="E74" s="80" t="s">
        <v>187</v>
      </c>
      <c r="F74" s="76"/>
      <c r="G74" s="65"/>
      <c r="H74" s="64"/>
      <c r="I74" s="94"/>
      <c r="J74">
        <f>IF(ISBLANK(D74),J73,J73+1)</f>
        <v>11</v>
      </c>
    </row>
    <row r="75" spans="1:10" x14ac:dyDescent="0.2">
      <c r="A75" s="72">
        <v>23</v>
      </c>
      <c r="B75" s="97"/>
      <c r="C75" s="64"/>
      <c r="D75" s="64"/>
      <c r="E75" s="80"/>
      <c r="F75" s="76"/>
      <c r="G75" s="65"/>
      <c r="H75" s="64"/>
      <c r="I75" s="94"/>
      <c r="J75">
        <f t="shared" si="1"/>
        <v>11</v>
      </c>
    </row>
    <row r="76" spans="1:10" x14ac:dyDescent="0.2">
      <c r="A76" s="250" t="s">
        <v>80</v>
      </c>
      <c r="B76" s="251"/>
      <c r="C76" s="251"/>
      <c r="D76" s="251"/>
      <c r="E76" s="251"/>
      <c r="F76" s="75"/>
      <c r="G76" s="66"/>
      <c r="H76" s="89"/>
      <c r="I76" s="89"/>
      <c r="J76">
        <f t="shared" si="1"/>
        <v>11</v>
      </c>
    </row>
    <row r="77" spans="1:10" ht="60" x14ac:dyDescent="0.2">
      <c r="A77" s="67">
        <v>24</v>
      </c>
      <c r="B77" s="100" t="s">
        <v>81</v>
      </c>
      <c r="C77" s="64" t="s">
        <v>190</v>
      </c>
      <c r="D77" s="64" t="s">
        <v>167</v>
      </c>
      <c r="E77" s="115" t="s">
        <v>220</v>
      </c>
      <c r="F77" s="76"/>
      <c r="G77" s="65"/>
      <c r="H77" s="64"/>
      <c r="I77" s="94"/>
      <c r="J77">
        <f t="shared" si="1"/>
        <v>12</v>
      </c>
    </row>
    <row r="78" spans="1:10" x14ac:dyDescent="0.2">
      <c r="A78" s="72">
        <v>24</v>
      </c>
      <c r="B78" s="73"/>
      <c r="C78" s="64"/>
      <c r="D78" s="64"/>
      <c r="E78" s="82"/>
      <c r="F78" s="76"/>
      <c r="G78" s="65"/>
      <c r="H78" s="64"/>
      <c r="I78" s="94"/>
      <c r="J78">
        <f t="shared" si="1"/>
        <v>12</v>
      </c>
    </row>
    <row r="79" spans="1:10" ht="36" x14ac:dyDescent="0.2">
      <c r="A79" s="67">
        <v>25</v>
      </c>
      <c r="B79" s="100" t="s">
        <v>82</v>
      </c>
      <c r="C79" s="64" t="s">
        <v>7</v>
      </c>
      <c r="D79" s="64"/>
      <c r="E79" s="82"/>
      <c r="F79" s="76"/>
      <c r="G79" s="65"/>
      <c r="H79" s="64"/>
      <c r="I79" s="94"/>
      <c r="J79">
        <f t="shared" si="1"/>
        <v>12</v>
      </c>
    </row>
    <row r="80" spans="1:10" x14ac:dyDescent="0.2">
      <c r="A80" s="72">
        <v>25</v>
      </c>
      <c r="B80" s="73"/>
      <c r="C80" s="64"/>
      <c r="D80" s="79"/>
      <c r="E80" s="82"/>
      <c r="F80" s="76"/>
      <c r="G80" s="65"/>
      <c r="H80" s="64"/>
      <c r="I80" s="94"/>
      <c r="J80">
        <f t="shared" si="1"/>
        <v>12</v>
      </c>
    </row>
    <row r="81" spans="1:10" ht="15" x14ac:dyDescent="0.2">
      <c r="A81" s="67">
        <v>26</v>
      </c>
      <c r="B81" s="68" t="s">
        <v>83</v>
      </c>
      <c r="C81" s="64" t="s">
        <v>191</v>
      </c>
      <c r="D81" s="79"/>
      <c r="E81" s="83"/>
      <c r="F81" s="76"/>
      <c r="G81" s="83"/>
      <c r="H81" s="64"/>
      <c r="I81" s="94"/>
      <c r="J81">
        <f t="shared" si="1"/>
        <v>12</v>
      </c>
    </row>
    <row r="82" spans="1:10" ht="15" x14ac:dyDescent="0.2">
      <c r="A82" s="72">
        <v>26</v>
      </c>
      <c r="B82" s="97"/>
      <c r="C82" s="64"/>
      <c r="D82" s="79"/>
      <c r="E82" s="83"/>
      <c r="F82" s="76"/>
      <c r="G82" s="83"/>
      <c r="H82" s="64"/>
      <c r="I82" s="94"/>
      <c r="J82">
        <f t="shared" si="1"/>
        <v>12</v>
      </c>
    </row>
    <row r="83" spans="1:10" x14ac:dyDescent="0.2">
      <c r="A83" s="250" t="s">
        <v>84</v>
      </c>
      <c r="B83" s="251"/>
      <c r="C83" s="251"/>
      <c r="D83" s="251"/>
      <c r="E83" s="251"/>
      <c r="F83" s="75"/>
      <c r="G83" s="66"/>
      <c r="H83" s="89"/>
      <c r="I83" s="89"/>
      <c r="J83">
        <f t="shared" si="1"/>
        <v>12</v>
      </c>
    </row>
    <row r="84" spans="1:10" ht="48" x14ac:dyDescent="0.2">
      <c r="A84" s="67">
        <v>27</v>
      </c>
      <c r="B84" s="100" t="s">
        <v>85</v>
      </c>
      <c r="C84" s="64" t="s">
        <v>190</v>
      </c>
      <c r="D84" s="64" t="s">
        <v>156</v>
      </c>
      <c r="E84" s="65" t="s">
        <v>225</v>
      </c>
      <c r="F84" s="76"/>
      <c r="G84" s="65"/>
      <c r="H84" s="64"/>
      <c r="I84" s="94"/>
      <c r="J84">
        <f t="shared" si="1"/>
        <v>13</v>
      </c>
    </row>
    <row r="85" spans="1:10" x14ac:dyDescent="0.2">
      <c r="A85" s="70">
        <v>27</v>
      </c>
      <c r="B85" s="71"/>
      <c r="C85" s="64"/>
      <c r="D85" s="64"/>
      <c r="E85" s="65"/>
      <c r="F85" s="76"/>
      <c r="G85" s="65"/>
      <c r="H85" s="64"/>
      <c r="I85" s="94"/>
      <c r="J85">
        <f t="shared" si="1"/>
        <v>13</v>
      </c>
    </row>
    <row r="86" spans="1:10" hidden="1" x14ac:dyDescent="0.2">
      <c r="A86" s="70">
        <v>27</v>
      </c>
      <c r="B86" s="71"/>
      <c r="C86" s="64"/>
      <c r="D86" s="64"/>
      <c r="E86" s="65"/>
      <c r="F86" s="76"/>
      <c r="G86" s="65"/>
      <c r="H86" s="64"/>
      <c r="I86" s="94"/>
      <c r="J86">
        <f t="shared" si="1"/>
        <v>13</v>
      </c>
    </row>
    <row r="87" spans="1:10" hidden="1" x14ac:dyDescent="0.2">
      <c r="A87" s="70">
        <v>27</v>
      </c>
      <c r="B87" s="71"/>
      <c r="C87" s="64"/>
      <c r="D87" s="64"/>
      <c r="E87" s="65"/>
      <c r="F87" s="76"/>
      <c r="G87" s="65"/>
      <c r="H87" s="64"/>
      <c r="I87" s="94"/>
      <c r="J87">
        <f t="shared" si="1"/>
        <v>13</v>
      </c>
    </row>
    <row r="88" spans="1:10" hidden="1" x14ac:dyDescent="0.2">
      <c r="A88" s="72">
        <v>27</v>
      </c>
      <c r="B88" s="73"/>
      <c r="C88" s="64"/>
      <c r="D88" s="64"/>
      <c r="E88" s="65"/>
      <c r="F88" s="76"/>
      <c r="G88" s="65"/>
      <c r="H88" s="64"/>
      <c r="I88" s="94"/>
      <c r="J88">
        <f t="shared" si="1"/>
        <v>13</v>
      </c>
    </row>
    <row r="89" spans="1:10" ht="24" x14ac:dyDescent="0.2">
      <c r="A89" s="67">
        <v>28</v>
      </c>
      <c r="B89" s="100" t="s">
        <v>86</v>
      </c>
      <c r="C89" s="64" t="s">
        <v>7</v>
      </c>
      <c r="D89" s="64" t="s">
        <v>156</v>
      </c>
      <c r="E89" s="65" t="s">
        <v>221</v>
      </c>
      <c r="F89" s="76"/>
      <c r="G89" s="65"/>
      <c r="H89" s="64"/>
      <c r="I89" s="94"/>
      <c r="J89">
        <f t="shared" si="1"/>
        <v>14</v>
      </c>
    </row>
    <row r="90" spans="1:10" x14ac:dyDescent="0.2">
      <c r="A90" s="72">
        <v>28</v>
      </c>
      <c r="B90" s="73"/>
      <c r="C90" s="64"/>
      <c r="D90" s="64"/>
      <c r="E90" s="65"/>
      <c r="F90" s="76"/>
      <c r="G90" s="65"/>
      <c r="H90" s="64"/>
      <c r="I90" s="94"/>
      <c r="J90">
        <f t="shared" si="1"/>
        <v>14</v>
      </c>
    </row>
    <row r="91" spans="1:10" x14ac:dyDescent="0.2">
      <c r="A91" s="67">
        <v>29</v>
      </c>
      <c r="B91" s="68" t="s">
        <v>87</v>
      </c>
      <c r="C91" s="64" t="s">
        <v>191</v>
      </c>
      <c r="D91" s="64"/>
      <c r="E91" s="65"/>
      <c r="F91" s="76"/>
      <c r="G91" s="65"/>
      <c r="H91" s="64"/>
      <c r="I91" s="94"/>
      <c r="J91">
        <f t="shared" si="1"/>
        <v>14</v>
      </c>
    </row>
    <row r="92" spans="1:10" x14ac:dyDescent="0.2">
      <c r="A92" s="72">
        <v>29</v>
      </c>
      <c r="B92" s="97"/>
      <c r="C92" s="64"/>
      <c r="D92" s="64"/>
      <c r="E92" s="65"/>
      <c r="F92" s="76"/>
      <c r="G92" s="65"/>
      <c r="H92" s="64"/>
      <c r="I92" s="94"/>
      <c r="J92">
        <f t="shared" si="1"/>
        <v>14</v>
      </c>
    </row>
    <row r="93" spans="1:10" x14ac:dyDescent="0.2">
      <c r="A93" s="250" t="s">
        <v>92</v>
      </c>
      <c r="B93" s="251"/>
      <c r="C93" s="251"/>
      <c r="D93" s="251"/>
      <c r="E93" s="251"/>
      <c r="F93" s="75"/>
      <c r="G93" s="66"/>
      <c r="H93" s="89"/>
      <c r="I93" s="89"/>
      <c r="J93">
        <f t="shared" si="1"/>
        <v>14</v>
      </c>
    </row>
    <row r="94" spans="1:10" x14ac:dyDescent="0.2">
      <c r="A94" s="67">
        <v>30</v>
      </c>
      <c r="B94" s="100" t="s">
        <v>88</v>
      </c>
      <c r="C94" s="64" t="s">
        <v>191</v>
      </c>
      <c r="D94" s="64"/>
      <c r="E94" s="65"/>
      <c r="F94" s="76"/>
      <c r="G94" s="65"/>
      <c r="H94" s="64"/>
      <c r="I94" s="94"/>
      <c r="J94">
        <f t="shared" ref="J94:J106" si="2">IF(ISBLANK(D94),J93,J93+1)</f>
        <v>14</v>
      </c>
    </row>
    <row r="95" spans="1:10" x14ac:dyDescent="0.2">
      <c r="A95" s="72">
        <v>30</v>
      </c>
      <c r="B95" s="73"/>
      <c r="C95" s="64"/>
      <c r="D95" s="64"/>
      <c r="E95" s="65"/>
      <c r="F95" s="76"/>
      <c r="G95" s="65"/>
      <c r="H95" s="64"/>
      <c r="I95" s="94"/>
      <c r="J95">
        <f t="shared" si="2"/>
        <v>14</v>
      </c>
    </row>
    <row r="96" spans="1:10" x14ac:dyDescent="0.2">
      <c r="A96" s="67">
        <v>31</v>
      </c>
      <c r="B96" s="100" t="s">
        <v>89</v>
      </c>
      <c r="C96" s="64" t="s">
        <v>191</v>
      </c>
      <c r="D96" s="64"/>
      <c r="E96" s="65"/>
      <c r="F96" s="76"/>
      <c r="G96" s="65"/>
      <c r="H96" s="64"/>
      <c r="I96" s="94"/>
      <c r="J96">
        <f t="shared" si="2"/>
        <v>14</v>
      </c>
    </row>
    <row r="97" spans="1:10" x14ac:dyDescent="0.2">
      <c r="A97" s="72">
        <v>31</v>
      </c>
      <c r="B97" s="73"/>
      <c r="C97" s="64"/>
      <c r="D97" s="64"/>
      <c r="E97" s="65"/>
      <c r="F97" s="76"/>
      <c r="G97" s="65"/>
      <c r="H97" s="64"/>
      <c r="I97" s="94"/>
      <c r="J97">
        <f t="shared" si="2"/>
        <v>14</v>
      </c>
    </row>
    <row r="98" spans="1:10" x14ac:dyDescent="0.2">
      <c r="A98" s="67">
        <v>32</v>
      </c>
      <c r="B98" s="68" t="s">
        <v>90</v>
      </c>
      <c r="C98" s="64" t="s">
        <v>6</v>
      </c>
      <c r="D98" s="64"/>
      <c r="E98" s="65" t="s">
        <v>222</v>
      </c>
      <c r="F98" s="76"/>
      <c r="G98" s="65"/>
      <c r="H98" s="64"/>
      <c r="I98" s="94"/>
      <c r="J98">
        <f t="shared" si="2"/>
        <v>14</v>
      </c>
    </row>
    <row r="99" spans="1:10" x14ac:dyDescent="0.2">
      <c r="A99" s="72">
        <v>32</v>
      </c>
      <c r="B99" s="97"/>
      <c r="C99" s="64"/>
      <c r="D99" s="64"/>
      <c r="E99" s="65"/>
      <c r="F99" s="76"/>
      <c r="G99" s="65"/>
      <c r="H99" s="64"/>
      <c r="I99" s="94"/>
      <c r="J99">
        <f t="shared" si="2"/>
        <v>14</v>
      </c>
    </row>
    <row r="100" spans="1:10" x14ac:dyDescent="0.2">
      <c r="A100" s="67">
        <v>33</v>
      </c>
      <c r="B100" s="100" t="s">
        <v>91</v>
      </c>
      <c r="C100" s="64" t="s">
        <v>6</v>
      </c>
      <c r="D100" s="64"/>
      <c r="E100" s="65"/>
      <c r="F100" s="76"/>
      <c r="G100" s="65"/>
      <c r="H100" s="64"/>
      <c r="I100" s="94"/>
      <c r="J100">
        <f t="shared" si="2"/>
        <v>14</v>
      </c>
    </row>
    <row r="101" spans="1:10" x14ac:dyDescent="0.2">
      <c r="A101" s="72">
        <v>33</v>
      </c>
      <c r="B101" s="73"/>
      <c r="C101" s="64"/>
      <c r="D101" s="64"/>
      <c r="E101" s="65"/>
      <c r="F101" s="76"/>
      <c r="G101" s="65"/>
      <c r="H101" s="64"/>
      <c r="I101" s="94"/>
      <c r="J101">
        <f t="shared" si="2"/>
        <v>14</v>
      </c>
    </row>
    <row r="102" spans="1:10" x14ac:dyDescent="0.2">
      <c r="A102" s="250" t="s">
        <v>93</v>
      </c>
      <c r="B102" s="251"/>
      <c r="C102" s="251"/>
      <c r="D102" s="251"/>
      <c r="E102" s="251"/>
      <c r="F102" s="75"/>
      <c r="G102" s="66"/>
      <c r="H102" s="89"/>
      <c r="I102" s="89"/>
      <c r="J102">
        <f t="shared" si="2"/>
        <v>14</v>
      </c>
    </row>
    <row r="103" spans="1:10" ht="48" x14ac:dyDescent="0.2">
      <c r="A103" s="62">
        <v>34</v>
      </c>
      <c r="B103" s="109" t="s">
        <v>188</v>
      </c>
      <c r="C103" s="64" t="s">
        <v>6</v>
      </c>
      <c r="D103" s="64"/>
      <c r="E103" s="115" t="s">
        <v>207</v>
      </c>
      <c r="F103" s="76"/>
      <c r="G103" s="65"/>
      <c r="H103" s="64"/>
      <c r="I103" s="94"/>
      <c r="J103">
        <f t="shared" si="2"/>
        <v>14</v>
      </c>
    </row>
    <row r="104" spans="1:10" ht="48" x14ac:dyDescent="0.2">
      <c r="A104" s="62">
        <v>35</v>
      </c>
      <c r="B104" s="109" t="s">
        <v>223</v>
      </c>
      <c r="C104" s="64" t="s">
        <v>6</v>
      </c>
      <c r="D104" s="64" t="s">
        <v>156</v>
      </c>
      <c r="E104" s="115" t="s">
        <v>224</v>
      </c>
      <c r="F104" s="76"/>
      <c r="G104" s="65"/>
      <c r="H104" s="64"/>
      <c r="I104" s="94"/>
      <c r="J104">
        <f t="shared" si="2"/>
        <v>15</v>
      </c>
    </row>
    <row r="105" spans="1:10" x14ac:dyDescent="0.2">
      <c r="A105" s="62">
        <v>36</v>
      </c>
      <c r="B105" s="109" t="s">
        <v>93</v>
      </c>
      <c r="C105" s="64"/>
      <c r="D105" s="64"/>
      <c r="E105" s="115"/>
      <c r="F105" s="76"/>
      <c r="G105" s="65"/>
      <c r="H105" s="64"/>
      <c r="I105" s="94"/>
      <c r="J105">
        <f t="shared" si="2"/>
        <v>15</v>
      </c>
    </row>
    <row r="106" spans="1:10" x14ac:dyDescent="0.2">
      <c r="A106" s="62">
        <v>37</v>
      </c>
      <c r="B106" s="74"/>
      <c r="C106" s="64"/>
      <c r="D106" s="64"/>
      <c r="E106" s="65"/>
      <c r="F106" s="76"/>
      <c r="G106" s="65"/>
      <c r="H106" s="64"/>
      <c r="I106" s="94"/>
      <c r="J106">
        <f t="shared" si="2"/>
        <v>15</v>
      </c>
    </row>
  </sheetData>
  <sheetProtection formatCells="0"/>
  <mergeCells count="18">
    <mergeCell ref="C6:E6"/>
    <mergeCell ref="C1:E1"/>
    <mergeCell ref="C2:E2"/>
    <mergeCell ref="C3:E3"/>
    <mergeCell ref="C4:E4"/>
    <mergeCell ref="C5:E5"/>
    <mergeCell ref="A31:E31"/>
    <mergeCell ref="A12:E12"/>
    <mergeCell ref="C7:E7"/>
    <mergeCell ref="A93:E93"/>
    <mergeCell ref="A102:E102"/>
    <mergeCell ref="A62:E62"/>
    <mergeCell ref="A67:E67"/>
    <mergeCell ref="A76:E76"/>
    <mergeCell ref="A83:E83"/>
    <mergeCell ref="A18:E18"/>
    <mergeCell ref="A25:E25"/>
    <mergeCell ref="A28:E28"/>
  </mergeCells>
  <phoneticPr fontId="2" type="noConversion"/>
  <dataValidations count="5">
    <dataValidation type="list" allowBlank="1" showInputMessage="1" showErrorMessage="1" sqref="H13:H17 H32:H61 H103:H106 H63:H66 H26:H27 H29:H30 H68:H75 H19:H24 H84:H92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 C14:C17 C19:C24 C26:C27 C29:C30 C32:C61 C63:C66 C68:C75 C77:C82 C84:C92 C94:C101 C10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8.7109375" customWidth="1"/>
    <col min="8" max="9" width="9.42578125" customWidth="1"/>
    <col min="10" max="10" width="3.42578125" hidden="1" customWidth="1"/>
    <col min="11" max="12" width="9.140625" hidden="1" customWidth="1"/>
    <col min="13" max="13" width="0" hidden="1" customWidth="1"/>
  </cols>
  <sheetData>
    <row r="1" spans="1:12" ht="32.25" customHeight="1" x14ac:dyDescent="0.2">
      <c r="A1" s="159" t="s">
        <v>43</v>
      </c>
      <c r="B1" s="160" t="s">
        <v>44</v>
      </c>
      <c r="C1" s="264" t="s">
        <v>45</v>
      </c>
      <c r="D1" s="264"/>
      <c r="E1" s="265"/>
      <c r="H1" s="113" t="str">
        <f>'FRA-detail'!P1</f>
        <v>UPRN</v>
      </c>
      <c r="I1" s="113" t="str">
        <f>'FRA-detail'!Q1</f>
        <v>B78A4</v>
      </c>
    </row>
    <row r="2" spans="1:12" ht="27" customHeight="1" x14ac:dyDescent="0.2">
      <c r="A2" s="25" t="s">
        <v>155</v>
      </c>
      <c r="B2" s="26" t="s">
        <v>185</v>
      </c>
      <c r="C2" s="262" t="s">
        <v>164</v>
      </c>
      <c r="D2" s="262"/>
      <c r="E2" s="263"/>
      <c r="K2" t="s">
        <v>6</v>
      </c>
      <c r="L2" t="s">
        <v>137</v>
      </c>
    </row>
    <row r="3" spans="1:12" ht="36" x14ac:dyDescent="0.2">
      <c r="A3" s="25" t="s">
        <v>156</v>
      </c>
      <c r="B3" s="120" t="s">
        <v>165</v>
      </c>
      <c r="C3" s="262" t="s">
        <v>47</v>
      </c>
      <c r="D3" s="262"/>
      <c r="E3" s="263"/>
      <c r="K3" t="s">
        <v>7</v>
      </c>
      <c r="L3" t="s">
        <v>138</v>
      </c>
    </row>
    <row r="4" spans="1:12" ht="36" x14ac:dyDescent="0.2">
      <c r="A4" s="25" t="s">
        <v>167</v>
      </c>
      <c r="B4" s="121" t="s">
        <v>184</v>
      </c>
      <c r="C4" s="262" t="s">
        <v>168</v>
      </c>
      <c r="D4" s="262"/>
      <c r="E4" s="263"/>
      <c r="K4" t="s">
        <v>190</v>
      </c>
      <c r="L4" t="s">
        <v>139</v>
      </c>
    </row>
    <row r="5" spans="1:12" ht="48" x14ac:dyDescent="0.2">
      <c r="A5" s="25" t="s">
        <v>157</v>
      </c>
      <c r="B5" s="26" t="s">
        <v>183</v>
      </c>
      <c r="C5" s="262" t="s">
        <v>169</v>
      </c>
      <c r="D5" s="262"/>
      <c r="E5" s="263"/>
      <c r="K5" t="s">
        <v>191</v>
      </c>
      <c r="L5" t="s">
        <v>140</v>
      </c>
    </row>
    <row r="6" spans="1:12" ht="36" x14ac:dyDescent="0.2">
      <c r="A6" s="25" t="s">
        <v>158</v>
      </c>
      <c r="B6" s="120" t="s">
        <v>182</v>
      </c>
      <c r="C6" s="262" t="s">
        <v>181</v>
      </c>
      <c r="D6" s="262"/>
      <c r="E6" s="263"/>
      <c r="L6" t="s">
        <v>141</v>
      </c>
    </row>
    <row r="7" spans="1:12" ht="26.1" customHeight="1" thickBot="1" x14ac:dyDescent="0.25">
      <c r="A7" s="27" t="s">
        <v>159</v>
      </c>
      <c r="B7" s="28" t="s">
        <v>46</v>
      </c>
      <c r="C7" s="266" t="s">
        <v>51</v>
      </c>
      <c r="D7" s="266"/>
      <c r="E7" s="267"/>
      <c r="L7" t="s">
        <v>142</v>
      </c>
    </row>
    <row r="8" spans="1:12" ht="6" customHeight="1" thickBot="1" x14ac:dyDescent="0.25">
      <c r="A8" s="30"/>
      <c r="B8" s="31"/>
      <c r="C8" s="32"/>
      <c r="D8" s="32"/>
    </row>
    <row r="9" spans="1:12" ht="18" customHeight="1" thickBot="1" x14ac:dyDescent="0.25">
      <c r="A9" s="149" t="s">
        <v>11</v>
      </c>
      <c r="B9" s="161" t="str">
        <f ca="1">'FRA-detail'!A26</f>
        <v xml:space="preserve">Harpenmead Point, NW2 2LL </v>
      </c>
      <c r="C9" s="146"/>
      <c r="D9" s="147"/>
      <c r="E9" s="1" t="s">
        <v>133</v>
      </c>
      <c r="F9" s="167">
        <f>'FRA-detail'!J8</f>
        <v>42905</v>
      </c>
    </row>
    <row r="10" spans="1:12" ht="9.9499999999999993" customHeight="1" thickBot="1" x14ac:dyDescent="0.25"/>
    <row r="11" spans="1:12" s="165" customFormat="1" ht="48.75" thickBot="1" x14ac:dyDescent="0.25">
      <c r="A11" s="33" t="s">
        <v>48</v>
      </c>
      <c r="B11" s="34" t="s">
        <v>94</v>
      </c>
      <c r="C11" s="35" t="s">
        <v>209</v>
      </c>
      <c r="D11" s="162" t="s">
        <v>43</v>
      </c>
      <c r="E11" s="162" t="s">
        <v>50</v>
      </c>
      <c r="F11" s="163" t="s">
        <v>126</v>
      </c>
      <c r="G11" s="163" t="s">
        <v>127</v>
      </c>
      <c r="H11" s="164" t="s">
        <v>135</v>
      </c>
      <c r="I11" s="164" t="s">
        <v>116</v>
      </c>
    </row>
    <row r="12" spans="1:12" x14ac:dyDescent="0.2">
      <c r="A12" s="252" t="s">
        <v>95</v>
      </c>
      <c r="B12" s="253"/>
      <c r="C12" s="253"/>
      <c r="D12" s="253"/>
      <c r="E12" s="253"/>
      <c r="F12" s="4"/>
      <c r="G12" s="4"/>
      <c r="H12" s="4"/>
      <c r="I12" s="4"/>
      <c r="J12">
        <f>FRA!J106</f>
        <v>15</v>
      </c>
    </row>
    <row r="13" spans="1:12" x14ac:dyDescent="0.2">
      <c r="A13" s="67">
        <v>38</v>
      </c>
      <c r="B13" s="68" t="s">
        <v>96</v>
      </c>
      <c r="C13" s="64" t="s">
        <v>6</v>
      </c>
      <c r="D13" s="64"/>
      <c r="E13" s="65" t="s">
        <v>122</v>
      </c>
      <c r="F13" s="76"/>
      <c r="G13" s="65"/>
      <c r="H13" s="87"/>
      <c r="I13" s="94"/>
      <c r="J13">
        <f>IF(ISBLANK(D13),J12,J12+1)</f>
        <v>15</v>
      </c>
    </row>
    <row r="14" spans="1:12" x14ac:dyDescent="0.2">
      <c r="A14" s="72">
        <v>38</v>
      </c>
      <c r="B14" s="97"/>
      <c r="C14" s="64"/>
      <c r="D14" s="64"/>
      <c r="E14" s="65"/>
      <c r="F14" s="76"/>
      <c r="G14" s="65"/>
      <c r="H14" s="87"/>
      <c r="I14" s="94"/>
      <c r="J14">
        <f t="shared" ref="J14:J60" si="0">IF(ISBLANK(D14),J13,J13+1)</f>
        <v>15</v>
      </c>
    </row>
    <row r="15" spans="1:12" ht="48" x14ac:dyDescent="0.2">
      <c r="A15" s="67">
        <v>39</v>
      </c>
      <c r="B15" s="100" t="s">
        <v>123</v>
      </c>
      <c r="C15" s="64" t="s">
        <v>6</v>
      </c>
      <c r="D15" s="64"/>
      <c r="E15" s="65" t="s">
        <v>152</v>
      </c>
      <c r="F15" s="76"/>
      <c r="G15" s="65"/>
      <c r="H15" s="87"/>
      <c r="I15" s="94"/>
      <c r="J15">
        <f t="shared" si="0"/>
        <v>15</v>
      </c>
    </row>
    <row r="16" spans="1:12" x14ac:dyDescent="0.2">
      <c r="A16" s="72">
        <v>39</v>
      </c>
      <c r="B16" s="73"/>
      <c r="C16" s="64"/>
      <c r="D16" s="64"/>
      <c r="E16" s="65"/>
      <c r="F16" s="76"/>
      <c r="G16" s="65"/>
      <c r="H16" s="87"/>
      <c r="I16" s="94"/>
      <c r="J16">
        <f t="shared" si="0"/>
        <v>15</v>
      </c>
    </row>
    <row r="17" spans="1:10" ht="24" x14ac:dyDescent="0.2">
      <c r="A17" s="67">
        <v>40</v>
      </c>
      <c r="B17" s="68" t="s">
        <v>97</v>
      </c>
      <c r="C17" s="64" t="s">
        <v>6</v>
      </c>
      <c r="D17" s="64"/>
      <c r="E17" s="65" t="s">
        <v>153</v>
      </c>
      <c r="F17" s="76"/>
      <c r="G17" s="65"/>
      <c r="H17" s="87"/>
      <c r="I17" s="94"/>
      <c r="J17">
        <f t="shared" si="0"/>
        <v>15</v>
      </c>
    </row>
    <row r="18" spans="1:10" x14ac:dyDescent="0.2">
      <c r="A18" s="72">
        <v>40</v>
      </c>
      <c r="B18" s="97"/>
      <c r="C18" s="64"/>
      <c r="D18" s="64"/>
      <c r="E18" s="65"/>
      <c r="F18" s="76"/>
      <c r="G18" s="65"/>
      <c r="H18" s="87"/>
      <c r="I18" s="94"/>
      <c r="J18">
        <f t="shared" si="0"/>
        <v>15</v>
      </c>
    </row>
    <row r="19" spans="1:10" x14ac:dyDescent="0.2">
      <c r="A19" s="250" t="s">
        <v>98</v>
      </c>
      <c r="B19" s="251"/>
      <c r="C19" s="251"/>
      <c r="D19" s="251"/>
      <c r="E19" s="251"/>
      <c r="F19" s="75"/>
      <c r="G19" s="66"/>
      <c r="H19" s="75"/>
      <c r="I19" s="75"/>
      <c r="J19">
        <f t="shared" si="0"/>
        <v>15</v>
      </c>
    </row>
    <row r="20" spans="1:10" ht="36" x14ac:dyDescent="0.2">
      <c r="A20" s="67">
        <v>41</v>
      </c>
      <c r="B20" s="100" t="s">
        <v>99</v>
      </c>
      <c r="C20" s="64" t="s">
        <v>6</v>
      </c>
      <c r="D20" s="64"/>
      <c r="E20" s="65" t="s">
        <v>124</v>
      </c>
      <c r="F20" s="76"/>
      <c r="G20" s="65"/>
      <c r="H20" s="87"/>
      <c r="I20" s="94"/>
      <c r="J20">
        <f t="shared" si="0"/>
        <v>15</v>
      </c>
    </row>
    <row r="21" spans="1:10" x14ac:dyDescent="0.2">
      <c r="A21" s="72">
        <v>41</v>
      </c>
      <c r="B21" s="73"/>
      <c r="C21" s="64"/>
      <c r="D21" s="64"/>
      <c r="E21" s="65"/>
      <c r="F21" s="76"/>
      <c r="G21" s="65"/>
      <c r="H21" s="87"/>
      <c r="I21" s="94"/>
      <c r="J21">
        <f t="shared" si="0"/>
        <v>15</v>
      </c>
    </row>
    <row r="22" spans="1:10" ht="24" x14ac:dyDescent="0.2">
      <c r="A22" s="67">
        <v>42</v>
      </c>
      <c r="B22" s="100" t="s">
        <v>100</v>
      </c>
      <c r="C22" s="64" t="s">
        <v>191</v>
      </c>
      <c r="D22" s="64"/>
      <c r="E22" s="65"/>
      <c r="F22" s="76"/>
      <c r="G22" s="65"/>
      <c r="H22" s="87"/>
      <c r="I22" s="94"/>
      <c r="J22">
        <f t="shared" si="0"/>
        <v>15</v>
      </c>
    </row>
    <row r="23" spans="1:10" x14ac:dyDescent="0.2">
      <c r="A23" s="72">
        <v>42</v>
      </c>
      <c r="B23" s="73"/>
      <c r="C23" s="64"/>
      <c r="D23" s="64"/>
      <c r="E23" s="65"/>
      <c r="F23" s="76"/>
      <c r="G23" s="65"/>
      <c r="H23" s="87"/>
      <c r="I23" s="94"/>
      <c r="J23">
        <f t="shared" si="0"/>
        <v>15</v>
      </c>
    </row>
    <row r="24" spans="1:10" x14ac:dyDescent="0.2">
      <c r="A24" s="250" t="s">
        <v>101</v>
      </c>
      <c r="B24" s="251"/>
      <c r="C24" s="251"/>
      <c r="D24" s="251"/>
      <c r="E24" s="251"/>
      <c r="F24" s="75"/>
      <c r="G24" s="66"/>
      <c r="H24" s="75"/>
      <c r="I24" s="75"/>
      <c r="J24">
        <f t="shared" si="0"/>
        <v>15</v>
      </c>
    </row>
    <row r="25" spans="1:10" ht="24" x14ac:dyDescent="0.2">
      <c r="A25" s="67">
        <v>43</v>
      </c>
      <c r="B25" s="68" t="s">
        <v>102</v>
      </c>
      <c r="C25" s="64" t="s">
        <v>6</v>
      </c>
      <c r="D25" s="64"/>
      <c r="E25" s="65" t="s">
        <v>130</v>
      </c>
      <c r="F25" s="76"/>
      <c r="G25" s="65"/>
      <c r="H25" s="87"/>
      <c r="I25" s="94"/>
      <c r="J25">
        <f t="shared" si="0"/>
        <v>15</v>
      </c>
    </row>
    <row r="26" spans="1:10" x14ac:dyDescent="0.2">
      <c r="A26" s="72">
        <v>43</v>
      </c>
      <c r="B26" s="97"/>
      <c r="C26" s="64"/>
      <c r="D26" s="64"/>
      <c r="E26" s="65"/>
      <c r="F26" s="76"/>
      <c r="G26" s="65"/>
      <c r="H26" s="87"/>
      <c r="I26" s="94"/>
      <c r="J26">
        <f t="shared" si="0"/>
        <v>15</v>
      </c>
    </row>
    <row r="27" spans="1:10" ht="24" x14ac:dyDescent="0.2">
      <c r="A27" s="67">
        <v>44</v>
      </c>
      <c r="B27" s="68" t="s">
        <v>103</v>
      </c>
      <c r="C27" s="64" t="s">
        <v>6</v>
      </c>
      <c r="D27" s="64"/>
      <c r="E27" s="65" t="s">
        <v>131</v>
      </c>
      <c r="F27" s="76"/>
      <c r="G27" s="65"/>
      <c r="H27" s="87"/>
      <c r="I27" s="94"/>
      <c r="J27">
        <f t="shared" si="0"/>
        <v>15</v>
      </c>
    </row>
    <row r="28" spans="1:10" x14ac:dyDescent="0.2">
      <c r="A28" s="72">
        <v>44</v>
      </c>
      <c r="B28" s="97"/>
      <c r="C28" s="64"/>
      <c r="D28" s="64"/>
      <c r="E28" s="65"/>
      <c r="F28" s="76"/>
      <c r="G28" s="65"/>
      <c r="H28" s="87"/>
      <c r="I28" s="94"/>
      <c r="J28">
        <f t="shared" si="0"/>
        <v>15</v>
      </c>
    </row>
    <row r="29" spans="1:10" x14ac:dyDescent="0.2">
      <c r="A29" s="67">
        <v>45</v>
      </c>
      <c r="B29" s="68" t="s">
        <v>104</v>
      </c>
      <c r="C29" s="64" t="s">
        <v>190</v>
      </c>
      <c r="D29" s="64"/>
      <c r="E29" s="115"/>
      <c r="F29" s="76"/>
      <c r="G29" s="65"/>
      <c r="H29" s="87"/>
      <c r="I29" s="94"/>
      <c r="J29">
        <f t="shared" si="0"/>
        <v>15</v>
      </c>
    </row>
    <row r="30" spans="1:10" x14ac:dyDescent="0.2">
      <c r="A30" s="72">
        <v>45</v>
      </c>
      <c r="B30" s="97"/>
      <c r="C30" s="64"/>
      <c r="D30" s="64"/>
      <c r="E30" s="65"/>
      <c r="F30" s="76"/>
      <c r="G30" s="65"/>
      <c r="H30" s="87"/>
      <c r="I30" s="94"/>
      <c r="J30">
        <f t="shared" si="0"/>
        <v>15</v>
      </c>
    </row>
    <row r="31" spans="1:10" x14ac:dyDescent="0.2">
      <c r="A31" s="67">
        <v>46</v>
      </c>
      <c r="B31" s="68" t="s">
        <v>105</v>
      </c>
      <c r="C31" s="64" t="s">
        <v>190</v>
      </c>
      <c r="D31" s="64"/>
      <c r="E31" s="65" t="s">
        <v>226</v>
      </c>
      <c r="F31" s="76"/>
      <c r="G31" s="65"/>
      <c r="H31" s="87"/>
      <c r="I31" s="94"/>
      <c r="J31">
        <f t="shared" si="0"/>
        <v>15</v>
      </c>
    </row>
    <row r="32" spans="1:10" x14ac:dyDescent="0.2">
      <c r="A32" s="72">
        <v>46</v>
      </c>
      <c r="B32" s="97"/>
      <c r="C32" s="64"/>
      <c r="D32" s="64"/>
      <c r="E32" s="65"/>
      <c r="F32" s="76"/>
      <c r="G32" s="65"/>
      <c r="H32" s="87"/>
      <c r="I32" s="94"/>
      <c r="J32">
        <f t="shared" si="0"/>
        <v>15</v>
      </c>
    </row>
    <row r="33" spans="1:10" x14ac:dyDescent="0.2">
      <c r="A33" s="67">
        <v>47</v>
      </c>
      <c r="B33" s="68" t="s">
        <v>106</v>
      </c>
      <c r="C33" s="64" t="s">
        <v>191</v>
      </c>
      <c r="D33" s="64"/>
      <c r="E33" s="65"/>
      <c r="F33" s="76"/>
      <c r="G33" s="65"/>
      <c r="H33" s="87"/>
      <c r="I33" s="94"/>
      <c r="J33">
        <f t="shared" si="0"/>
        <v>15</v>
      </c>
    </row>
    <row r="34" spans="1:10" x14ac:dyDescent="0.2">
      <c r="A34" s="72">
        <v>47</v>
      </c>
      <c r="B34" s="97"/>
      <c r="C34" s="64"/>
      <c r="D34" s="64"/>
      <c r="E34" s="65"/>
      <c r="F34" s="76"/>
      <c r="G34" s="65"/>
      <c r="H34" s="87"/>
      <c r="I34" s="94"/>
      <c r="J34">
        <f t="shared" si="0"/>
        <v>15</v>
      </c>
    </row>
    <row r="35" spans="1:10" x14ac:dyDescent="0.2">
      <c r="A35" s="67">
        <v>48</v>
      </c>
      <c r="B35" s="68" t="s">
        <v>107</v>
      </c>
      <c r="C35" s="64" t="s">
        <v>6</v>
      </c>
      <c r="D35" s="64"/>
      <c r="E35" s="115"/>
      <c r="F35" s="76"/>
      <c r="G35" s="65"/>
      <c r="H35" s="87"/>
      <c r="I35" s="94"/>
      <c r="J35">
        <f t="shared" si="0"/>
        <v>15</v>
      </c>
    </row>
    <row r="36" spans="1:10" x14ac:dyDescent="0.2">
      <c r="A36" s="72">
        <v>48</v>
      </c>
      <c r="B36" s="97"/>
      <c r="C36" s="64"/>
      <c r="D36" s="64"/>
      <c r="E36" s="65"/>
      <c r="F36" s="76"/>
      <c r="G36" s="65"/>
      <c r="H36" s="87"/>
      <c r="I36" s="94"/>
      <c r="J36">
        <f t="shared" si="0"/>
        <v>15</v>
      </c>
    </row>
    <row r="37" spans="1:10" x14ac:dyDescent="0.2">
      <c r="A37" s="67">
        <v>49</v>
      </c>
      <c r="B37" s="68" t="s">
        <v>145</v>
      </c>
      <c r="C37" s="64" t="s">
        <v>191</v>
      </c>
      <c r="D37" s="64"/>
      <c r="E37" s="107"/>
      <c r="F37" s="76"/>
      <c r="G37" s="65"/>
      <c r="H37" s="87"/>
      <c r="I37" s="94"/>
      <c r="J37">
        <f t="shared" si="0"/>
        <v>15</v>
      </c>
    </row>
    <row r="38" spans="1:10" x14ac:dyDescent="0.2">
      <c r="A38" s="72">
        <v>49</v>
      </c>
      <c r="B38" s="97"/>
      <c r="C38" s="64"/>
      <c r="D38" s="64"/>
      <c r="E38" s="65"/>
      <c r="F38" s="76"/>
      <c r="G38" s="65"/>
      <c r="H38" s="87"/>
      <c r="I38" s="94"/>
      <c r="J38">
        <f t="shared" si="0"/>
        <v>15</v>
      </c>
    </row>
    <row r="39" spans="1:10" x14ac:dyDescent="0.2">
      <c r="A39" s="67">
        <v>50</v>
      </c>
      <c r="B39" s="68" t="s">
        <v>146</v>
      </c>
      <c r="C39" s="64" t="s">
        <v>191</v>
      </c>
      <c r="D39" s="64"/>
      <c r="E39" s="65"/>
      <c r="F39" s="76"/>
      <c r="G39" s="65"/>
      <c r="H39" s="87"/>
      <c r="I39" s="94"/>
      <c r="J39">
        <f t="shared" si="0"/>
        <v>15</v>
      </c>
    </row>
    <row r="40" spans="1:10" x14ac:dyDescent="0.2">
      <c r="A40" s="72">
        <v>50</v>
      </c>
      <c r="B40" s="97"/>
      <c r="C40" s="64"/>
      <c r="D40" s="64"/>
      <c r="E40" s="65"/>
      <c r="F40" s="76"/>
      <c r="G40" s="65"/>
      <c r="H40" s="87"/>
      <c r="I40" s="94"/>
      <c r="J40">
        <f t="shared" si="0"/>
        <v>15</v>
      </c>
    </row>
    <row r="41" spans="1:10" ht="24" x14ac:dyDescent="0.2">
      <c r="A41" s="67">
        <v>51</v>
      </c>
      <c r="B41" s="68" t="s">
        <v>108</v>
      </c>
      <c r="C41" s="64" t="s">
        <v>6</v>
      </c>
      <c r="D41" s="64"/>
      <c r="E41" s="65" t="s">
        <v>125</v>
      </c>
      <c r="F41" s="76"/>
      <c r="G41" s="65"/>
      <c r="H41" s="87"/>
      <c r="I41" s="94"/>
      <c r="J41">
        <f t="shared" si="0"/>
        <v>15</v>
      </c>
    </row>
    <row r="42" spans="1:10" x14ac:dyDescent="0.2">
      <c r="A42" s="72">
        <v>51</v>
      </c>
      <c r="B42" s="97"/>
      <c r="C42" s="64"/>
      <c r="D42" s="64"/>
      <c r="E42" s="65"/>
      <c r="F42" s="76"/>
      <c r="G42" s="65"/>
      <c r="H42" s="87"/>
      <c r="I42" s="94"/>
      <c r="J42">
        <f t="shared" si="0"/>
        <v>15</v>
      </c>
    </row>
    <row r="43" spans="1:10" x14ac:dyDescent="0.2">
      <c r="A43" s="250" t="s">
        <v>109</v>
      </c>
      <c r="B43" s="251"/>
      <c r="C43" s="251"/>
      <c r="D43" s="251"/>
      <c r="E43" s="251"/>
      <c r="F43" s="75"/>
      <c r="G43" s="66"/>
      <c r="H43" s="75"/>
      <c r="I43" s="75"/>
      <c r="J43">
        <f t="shared" si="0"/>
        <v>15</v>
      </c>
    </row>
    <row r="44" spans="1:10" x14ac:dyDescent="0.2">
      <c r="A44" s="67">
        <v>52</v>
      </c>
      <c r="B44" s="68" t="s">
        <v>110</v>
      </c>
      <c r="C44" s="76" t="s">
        <v>6</v>
      </c>
      <c r="D44" s="76"/>
      <c r="E44" s="65" t="s">
        <v>122</v>
      </c>
      <c r="F44" s="76"/>
      <c r="G44" s="65"/>
      <c r="H44" s="87"/>
      <c r="I44" s="94"/>
      <c r="J44">
        <f t="shared" si="0"/>
        <v>15</v>
      </c>
    </row>
    <row r="45" spans="1:10" x14ac:dyDescent="0.2">
      <c r="A45" s="72">
        <v>52</v>
      </c>
      <c r="B45" s="97"/>
      <c r="C45" s="76"/>
      <c r="D45" s="76"/>
      <c r="E45" s="65"/>
      <c r="F45" s="76"/>
      <c r="G45" s="65"/>
      <c r="H45" s="87"/>
      <c r="I45" s="94"/>
      <c r="J45">
        <f t="shared" si="0"/>
        <v>15</v>
      </c>
    </row>
    <row r="46" spans="1:10" x14ac:dyDescent="0.2">
      <c r="A46" s="67">
        <v>53</v>
      </c>
      <c r="B46" s="68" t="s">
        <v>111</v>
      </c>
      <c r="C46" s="76" t="s">
        <v>191</v>
      </c>
      <c r="D46" s="76"/>
      <c r="E46" s="65"/>
      <c r="F46" s="76"/>
      <c r="G46" s="65"/>
      <c r="H46" s="87"/>
      <c r="I46" s="94"/>
      <c r="J46">
        <f t="shared" si="0"/>
        <v>15</v>
      </c>
    </row>
    <row r="47" spans="1:10" x14ac:dyDescent="0.2">
      <c r="A47" s="72">
        <v>53</v>
      </c>
      <c r="B47" s="97"/>
      <c r="C47" s="76"/>
      <c r="D47" s="76"/>
      <c r="E47" s="65"/>
      <c r="F47" s="76"/>
      <c r="G47" s="65"/>
      <c r="H47" s="87"/>
      <c r="I47" s="94"/>
      <c r="J47">
        <f t="shared" si="0"/>
        <v>15</v>
      </c>
    </row>
    <row r="48" spans="1:10" x14ac:dyDescent="0.2">
      <c r="A48" s="67">
        <v>54</v>
      </c>
      <c r="B48" s="68" t="s">
        <v>112</v>
      </c>
      <c r="C48" s="76" t="s">
        <v>6</v>
      </c>
      <c r="D48" s="76"/>
      <c r="E48" s="65" t="s">
        <v>122</v>
      </c>
      <c r="F48" s="76"/>
      <c r="G48" s="65"/>
      <c r="H48" s="87"/>
      <c r="I48" s="94"/>
      <c r="J48">
        <f t="shared" si="0"/>
        <v>15</v>
      </c>
    </row>
    <row r="49" spans="1:10" x14ac:dyDescent="0.2">
      <c r="A49" s="72">
        <v>54</v>
      </c>
      <c r="B49" s="97"/>
      <c r="C49" s="76"/>
      <c r="D49" s="76"/>
      <c r="E49" s="65"/>
      <c r="F49" s="76"/>
      <c r="G49" s="65"/>
      <c r="H49" s="87"/>
      <c r="I49" s="94"/>
      <c r="J49">
        <f t="shared" si="0"/>
        <v>15</v>
      </c>
    </row>
    <row r="50" spans="1:10" x14ac:dyDescent="0.2">
      <c r="A50" s="67">
        <v>55</v>
      </c>
      <c r="B50" s="68" t="s">
        <v>113</v>
      </c>
      <c r="C50" s="76" t="s">
        <v>190</v>
      </c>
      <c r="D50" s="76"/>
      <c r="E50" s="115"/>
      <c r="F50" s="76"/>
      <c r="G50" s="65"/>
      <c r="H50" s="87"/>
      <c r="I50" s="94"/>
      <c r="J50">
        <f t="shared" si="0"/>
        <v>15</v>
      </c>
    </row>
    <row r="51" spans="1:10" x14ac:dyDescent="0.2">
      <c r="A51" s="72">
        <v>55</v>
      </c>
      <c r="B51" s="97"/>
      <c r="C51" s="76"/>
      <c r="D51" s="76"/>
      <c r="E51" s="65"/>
      <c r="F51" s="76"/>
      <c r="G51" s="65"/>
      <c r="H51" s="87"/>
      <c r="I51" s="94"/>
      <c r="J51">
        <f t="shared" si="0"/>
        <v>15</v>
      </c>
    </row>
    <row r="52" spans="1:10" ht="24" x14ac:dyDescent="0.2">
      <c r="A52" s="67">
        <v>56</v>
      </c>
      <c r="B52" s="100" t="s">
        <v>114</v>
      </c>
      <c r="C52" s="76" t="s">
        <v>7</v>
      </c>
      <c r="D52" s="76" t="s">
        <v>159</v>
      </c>
      <c r="E52" s="115" t="s">
        <v>227</v>
      </c>
      <c r="F52" s="76"/>
      <c r="G52" s="65"/>
      <c r="H52" s="87"/>
      <c r="I52" s="94"/>
      <c r="J52">
        <f t="shared" si="0"/>
        <v>16</v>
      </c>
    </row>
    <row r="53" spans="1:10" x14ac:dyDescent="0.2">
      <c r="A53" s="72">
        <v>56</v>
      </c>
      <c r="B53" s="73"/>
      <c r="C53" s="76"/>
      <c r="D53" s="76"/>
      <c r="E53" s="65"/>
      <c r="F53" s="76"/>
      <c r="G53" s="65"/>
      <c r="H53" s="87"/>
      <c r="I53" s="94"/>
      <c r="J53">
        <f t="shared" si="0"/>
        <v>16</v>
      </c>
    </row>
    <row r="54" spans="1:10" x14ac:dyDescent="0.2">
      <c r="A54" s="268" t="s">
        <v>93</v>
      </c>
      <c r="B54" s="268"/>
      <c r="C54" s="268"/>
      <c r="D54" s="268"/>
      <c r="E54" s="268"/>
      <c r="F54" s="268"/>
      <c r="G54" s="268"/>
      <c r="H54" s="268"/>
      <c r="I54" s="101"/>
      <c r="J54">
        <f t="shared" si="0"/>
        <v>16</v>
      </c>
    </row>
    <row r="55" spans="1:10" x14ac:dyDescent="0.2">
      <c r="A55" s="62">
        <v>57</v>
      </c>
      <c r="B55" s="74"/>
      <c r="C55" s="76"/>
      <c r="D55" s="76"/>
      <c r="E55" s="65"/>
      <c r="F55" s="76"/>
      <c r="G55" s="65"/>
      <c r="H55" s="87"/>
      <c r="I55" s="94"/>
      <c r="J55">
        <f t="shared" si="0"/>
        <v>16</v>
      </c>
    </row>
    <row r="56" spans="1:10" x14ac:dyDescent="0.2">
      <c r="A56" s="62">
        <v>58</v>
      </c>
      <c r="B56" s="74"/>
      <c r="C56" s="76"/>
      <c r="D56" s="76"/>
      <c r="E56" s="65"/>
      <c r="F56" s="76"/>
      <c r="G56" s="65"/>
      <c r="H56" s="87"/>
      <c r="I56" s="94"/>
      <c r="J56">
        <f t="shared" si="0"/>
        <v>16</v>
      </c>
    </row>
    <row r="57" spans="1:10" x14ac:dyDescent="0.2">
      <c r="A57" s="62">
        <v>59</v>
      </c>
      <c r="B57" s="74"/>
      <c r="C57" s="76"/>
      <c r="D57" s="76"/>
      <c r="E57" s="65"/>
      <c r="F57" s="76"/>
      <c r="G57" s="65"/>
      <c r="H57" s="87"/>
      <c r="I57" s="94"/>
      <c r="J57">
        <f t="shared" si="0"/>
        <v>16</v>
      </c>
    </row>
    <row r="58" spans="1:10" x14ac:dyDescent="0.2">
      <c r="A58" s="62">
        <v>60</v>
      </c>
      <c r="B58" s="74"/>
      <c r="C58" s="76"/>
      <c r="D58" s="76"/>
      <c r="E58" s="65"/>
      <c r="F58" s="76"/>
      <c r="G58" s="65"/>
      <c r="H58" s="87"/>
      <c r="I58" s="94"/>
      <c r="J58">
        <f t="shared" si="0"/>
        <v>16</v>
      </c>
    </row>
    <row r="59" spans="1:10" x14ac:dyDescent="0.2">
      <c r="A59" s="62">
        <v>61</v>
      </c>
      <c r="B59" s="74"/>
      <c r="C59" s="76"/>
      <c r="D59" s="76"/>
      <c r="E59" s="65"/>
      <c r="F59" s="76"/>
      <c r="G59" s="65"/>
      <c r="H59" s="87"/>
      <c r="I59" s="94"/>
      <c r="J59">
        <f t="shared" si="0"/>
        <v>16</v>
      </c>
    </row>
    <row r="60" spans="1:10" x14ac:dyDescent="0.2">
      <c r="A60" s="62">
        <v>62</v>
      </c>
      <c r="B60" s="74"/>
      <c r="C60" s="76"/>
      <c r="D60" s="76"/>
      <c r="E60" s="65"/>
      <c r="F60" s="76"/>
      <c r="G60" s="65"/>
      <c r="H60" s="87"/>
      <c r="I60" s="94"/>
      <c r="J60">
        <f t="shared" si="0"/>
        <v>16</v>
      </c>
    </row>
  </sheetData>
  <sheetProtection formatCells="0"/>
  <mergeCells count="12">
    <mergeCell ref="A24:E24"/>
    <mergeCell ref="A12:E12"/>
    <mergeCell ref="C6:E6"/>
    <mergeCell ref="C7:E7"/>
    <mergeCell ref="A54:H54"/>
    <mergeCell ref="A43:E43"/>
    <mergeCell ref="A19:E19"/>
    <mergeCell ref="C1:E1"/>
    <mergeCell ref="C2:E2"/>
    <mergeCell ref="C3:E3"/>
    <mergeCell ref="C4:E4"/>
    <mergeCell ref="C5:E5"/>
  </mergeCells>
  <phoneticPr fontId="2" type="noConversion"/>
  <dataValidations count="4">
    <dataValidation type="list" allowBlank="1" showInputMessage="1" showErrorMessage="1" sqref="H13:H18 H20:H23 H25:H42 H44:H53 H55:H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 C14:C18 C20:C23 C25:C42 C44:C53 C55: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4" t="str">
        <f>'FRA-detail'!P1</f>
        <v>UPRN</v>
      </c>
      <c r="H1" s="113" t="str">
        <f>'FRA-detail'!Q1</f>
        <v>B78A4</v>
      </c>
    </row>
    <row r="2" spans="1:12" ht="32.25" customHeight="1" x14ac:dyDescent="0.2">
      <c r="B2" s="159" t="s">
        <v>43</v>
      </c>
      <c r="C2" s="160" t="s">
        <v>44</v>
      </c>
      <c r="D2" s="271" t="s">
        <v>45</v>
      </c>
      <c r="E2" s="271"/>
      <c r="F2" s="272"/>
      <c r="I2" t="s">
        <v>7</v>
      </c>
    </row>
    <row r="3" spans="1:12" ht="26.1" customHeight="1" x14ac:dyDescent="0.2">
      <c r="B3" s="25" t="s">
        <v>155</v>
      </c>
      <c r="C3" s="26" t="s">
        <v>186</v>
      </c>
      <c r="D3" s="269" t="s">
        <v>164</v>
      </c>
      <c r="E3" s="269"/>
      <c r="F3" s="270"/>
      <c r="I3" t="s">
        <v>54</v>
      </c>
      <c r="L3" s="30"/>
    </row>
    <row r="4" spans="1:12" ht="26.1" customHeight="1" x14ac:dyDescent="0.2">
      <c r="B4" s="25" t="s">
        <v>156</v>
      </c>
      <c r="C4" s="120" t="s">
        <v>165</v>
      </c>
      <c r="D4" s="269" t="s">
        <v>47</v>
      </c>
      <c r="E4" s="269"/>
      <c r="F4" s="270"/>
      <c r="L4" s="30"/>
    </row>
    <row r="5" spans="1:12" ht="26.1" customHeight="1" x14ac:dyDescent="0.2">
      <c r="B5" s="25" t="s">
        <v>167</v>
      </c>
      <c r="C5" s="121" t="s">
        <v>166</v>
      </c>
      <c r="D5" s="269" t="s">
        <v>168</v>
      </c>
      <c r="E5" s="269"/>
      <c r="F5" s="270"/>
      <c r="L5" s="30"/>
    </row>
    <row r="6" spans="1:12" ht="37.5" customHeight="1" x14ac:dyDescent="0.2">
      <c r="B6" s="25" t="s">
        <v>157</v>
      </c>
      <c r="C6" s="26" t="s">
        <v>183</v>
      </c>
      <c r="D6" s="269" t="s">
        <v>169</v>
      </c>
      <c r="E6" s="269"/>
      <c r="F6" s="270"/>
      <c r="G6" s="280" t="s">
        <v>118</v>
      </c>
      <c r="H6" s="119"/>
      <c r="I6" s="119"/>
      <c r="J6" s="119"/>
      <c r="L6" s="30"/>
    </row>
    <row r="7" spans="1:12" ht="86.25" customHeight="1" x14ac:dyDescent="0.2">
      <c r="B7" s="25" t="s">
        <v>158</v>
      </c>
      <c r="C7" s="120" t="s">
        <v>182</v>
      </c>
      <c r="D7" s="269" t="s">
        <v>181</v>
      </c>
      <c r="E7" s="269"/>
      <c r="F7" s="270"/>
      <c r="G7" s="280"/>
      <c r="H7" s="119"/>
      <c r="I7" s="119"/>
      <c r="J7" s="119"/>
      <c r="L7" s="30"/>
    </row>
    <row r="8" spans="1:12" ht="26.1" customHeight="1" thickBot="1" x14ac:dyDescent="0.25">
      <c r="B8" s="27" t="s">
        <v>159</v>
      </c>
      <c r="C8" s="28" t="s">
        <v>46</v>
      </c>
      <c r="D8" s="274" t="s">
        <v>51</v>
      </c>
      <c r="E8" s="274"/>
      <c r="F8" s="275"/>
      <c r="L8" s="30"/>
    </row>
    <row r="9" spans="1:12" ht="6" customHeight="1" thickBot="1" x14ac:dyDescent="0.25">
      <c r="B9" s="30"/>
      <c r="C9" s="31"/>
      <c r="D9" s="32"/>
      <c r="E9" s="32"/>
    </row>
    <row r="10" spans="1:12" ht="18" customHeight="1" thickBot="1" x14ac:dyDescent="0.25">
      <c r="B10" s="149" t="s">
        <v>11</v>
      </c>
      <c r="C10" s="161" t="str">
        <f ca="1">'FRA-detail'!A26</f>
        <v xml:space="preserve">Harpenmead Point, NW2 2LL </v>
      </c>
      <c r="D10" s="146"/>
      <c r="E10" s="146"/>
      <c r="F10" s="147"/>
      <c r="G10" s="1" t="s">
        <v>133</v>
      </c>
      <c r="H10" s="85">
        <f>'FRA-detail'!J8</f>
        <v>42905</v>
      </c>
    </row>
    <row r="11" spans="1:12" ht="9.9499999999999993" customHeight="1" thickBot="1" x14ac:dyDescent="0.25"/>
    <row r="12" spans="1:12" ht="45" customHeight="1" thickBot="1" x14ac:dyDescent="0.25">
      <c r="B12" s="33" t="s">
        <v>48</v>
      </c>
      <c r="C12" s="34" t="s">
        <v>115</v>
      </c>
      <c r="D12" s="35" t="s">
        <v>43</v>
      </c>
      <c r="E12" s="276" t="s">
        <v>126</v>
      </c>
      <c r="F12" s="276"/>
      <c r="G12" s="46" t="s">
        <v>127</v>
      </c>
      <c r="H12" s="77" t="s">
        <v>136</v>
      </c>
    </row>
    <row r="13" spans="1:12" x14ac:dyDescent="0.2">
      <c r="A13" s="37">
        <v>1</v>
      </c>
      <c r="B13" s="48">
        <f>IF(ISNA(VLOOKUP(A13,Data!A:D,2,FALSE)),"",IF((VLOOKUP(A13,Data!A:D,2,FALSE)=0),"",VLOOKUP(A13,Data!A:D,2,FALSE)))</f>
        <v>2</v>
      </c>
      <c r="C13" s="47" t="str">
        <f>IF(ISNA(VLOOKUP(A13,Data!A:G,4,FALSE)),"",IF((VLOOKUP(A13,Data!A:G,4,FALSE)=0),"",VLOOKUP(A13,Data!A:G,4,FALSE)))</f>
        <v>Remove the plastic plant from the 6th floor staircase landing</v>
      </c>
      <c r="D13" s="49" t="str">
        <f>IF(ISNA(VLOOKUP(A13,Data!A:G,3,FALSE)),"",IF((VLOOKUP(A13,Data!A:G,3,FALSE)=0),"",VLOOKUP(A13,Data!A:G,3,FALSE)))</f>
        <v>P0</v>
      </c>
      <c r="E13" s="277" t="str">
        <f>IF(ISNA(VLOOKUP(A13,Data!A:G,5,FALSE)),"",IF((VLOOKUP(A13,Data!A:G,5,FALSE)=0),"",VLOOKUP(A13,Data!A:G,5,FALSE)))</f>
        <v/>
      </c>
      <c r="F13" s="278"/>
      <c r="G13" s="78" t="str">
        <f>IF(ISNA(VLOOKUP(A13,Data!A:G,6,FALSE)),"",IF((VLOOKUP(A13,Data!A:G,6,FALSE)=0),"",VLOOKUP(A13,Data!A:G,6,FALSE)))</f>
        <v/>
      </c>
      <c r="H13" s="84" t="str">
        <f>IF(ISNA(VLOOKUP(A13,Data!A:G,7,FALSE)),"",IF((VLOOKUP(A13,Data!A:G,7,FALSE)=0),"",VLOOKUP(A13,Data!A:G,7,FALSE)))</f>
        <v/>
      </c>
    </row>
    <row r="14" spans="1:12" ht="38.25" x14ac:dyDescent="0.2">
      <c r="A14" s="37">
        <v>2</v>
      </c>
      <c r="B14" s="50">
        <f>IF(ISNA(VLOOKUP(A14,Data!A:D,2,FALSE)),"",IF((VLOOKUP(A14,Data!A:D,2,FALSE)=0),"",VLOOKUP(A14,Data!A:D,2,FALSE)))</f>
        <v>14</v>
      </c>
      <c r="C14" s="8" t="str">
        <f>IF(ISNA(VLOOKUP(A14,Data!A:D,4,FALSE)),"",IF((VLOOKUP(A14,Data!A:D,4,FALSE)=0),"",VLOOKUP(A14,Data!A:D,4,FALSE)))</f>
        <v>All flat entrance doors and communal doors in this block are FD30S doors fitted in accordance to BS8214. However FED 52 requires confirmation that the door is a certified FD30S door.</v>
      </c>
      <c r="D14" s="29" t="str">
        <f>IF(ISNA(VLOOKUP(A14,Data!A:D,3,FALSE)),"",IF((VLOOKUP(A14,Data!A:D,3,FALSE)=0),"",VLOOKUP(A14,Data!A:D,3,FALSE)))</f>
        <v>P1</v>
      </c>
      <c r="E14" s="273" t="str">
        <f>IF(ISNA(VLOOKUP(A14,Data!A:G,5,FALSE)),"",IF((VLOOKUP(A14,Data!A:G,5,FALSE)=0),"",VLOOKUP(A14,Data!A:G,5,FALSE)))</f>
        <v/>
      </c>
      <c r="F14" s="273"/>
      <c r="G14" s="90" t="str">
        <f>IF(ISNA(VLOOKUP(A14,Data!A:G,6,FALSE)),"",IF((VLOOKUP(A14,Data!A:G,6,FALSE)=0),"",VLOOKUP(A14,Data!A:G,6,FALSE)))</f>
        <v/>
      </c>
      <c r="H14" s="91" t="str">
        <f>IF(ISNA(VLOOKUP(A14,Data!A:G,7,FALSE)),"",IF((VLOOKUP(A14,Data!A:G,7,FALSE)=0),"",VLOOKUP(A14,Data!A:G,7,FALSE)))</f>
        <v/>
      </c>
    </row>
    <row r="15" spans="1:12" x14ac:dyDescent="0.2">
      <c r="A15" s="37">
        <v>3</v>
      </c>
      <c r="B15" s="50">
        <f>IF(ISNA(VLOOKUP(A15,Data!A:D,2,FALSE)),"",IF((VLOOKUP(A15,Data!A:D,2,FALSE)=0),"",VLOOKUP(A15,Data!A:D,2,FALSE)))</f>
        <v>14</v>
      </c>
      <c r="C15" s="8" t="str">
        <f>IF(ISNA(VLOOKUP(A15,Data!A:D,4,FALSE)),"",IF((VLOOKUP(A15,Data!A:D,4,FALSE)=0),"",VLOOKUP(A15,Data!A:D,4,FALSE)))</f>
        <v>All communal doors (x30) to all floors require service, maintenance and adjustment.</v>
      </c>
      <c r="D15" s="29" t="str">
        <f>IF(ISNA(VLOOKUP(A15,Data!A:D,3,FALSE)),"",IF((VLOOKUP(A15,Data!A:D,3,FALSE)=0),"",VLOOKUP(A15,Data!A:D,3,FALSE)))</f>
        <v>P1</v>
      </c>
      <c r="E15" s="273" t="str">
        <f>IF(ISNA(VLOOKUP(A15,Data!A:G,5,FALSE)),"",IF((VLOOKUP(A15,Data!A:G,5,FALSE)=0),"",VLOOKUP(A15,Data!A:G,5,FALSE)))</f>
        <v/>
      </c>
      <c r="F15" s="273"/>
      <c r="G15" s="90" t="str">
        <f>IF(ISNA(VLOOKUP(A15,Data!A:G,6,FALSE)),"",IF((VLOOKUP(A15,Data!A:G,6,FALSE)=0),"",VLOOKUP(A15,Data!A:G,6,FALSE)))</f>
        <v/>
      </c>
      <c r="H15" s="91" t="str">
        <f>IF(ISNA(VLOOKUP(A15,Data!A:G,7,FALSE)),"",IF((VLOOKUP(A15,Data!A:G,7,FALSE)=0),"",VLOOKUP(A15,Data!A:G,7,FALSE)))</f>
        <v/>
      </c>
    </row>
    <row r="16" spans="1:12" x14ac:dyDescent="0.2">
      <c r="A16" s="45">
        <v>4</v>
      </c>
      <c r="B16" s="50">
        <f>IF(ISNA(VLOOKUP(A16,Data!A:D,2,FALSE)),"",IF((VLOOKUP(A16,Data!A:D,2,FALSE)=0),"",VLOOKUP(A16,Data!A:D,2,FALSE)))</f>
        <v>14</v>
      </c>
      <c r="C16" s="8" t="str">
        <f>IF(ISNA(VLOOKUP(A16,Data!A:D,4,FALSE)),"",IF((VLOOKUP(A16,Data!A:D,4,FALSE)=0),"",VLOOKUP(A16,Data!A:D,4,FALSE)))</f>
        <v>FED 48 is missing its fire rated letterplate and this should be replaced</v>
      </c>
      <c r="D16" s="29" t="str">
        <f>IF(ISNA(VLOOKUP(A16,Data!A:D,3,FALSE)),"",IF((VLOOKUP(A16,Data!A:D,3,FALSE)=0),"",VLOOKUP(A16,Data!A:D,3,FALSE)))</f>
        <v>P1</v>
      </c>
      <c r="E16" s="273" t="str">
        <f>IF(ISNA(VLOOKUP(A16,Data!A:G,5,FALSE)),"",IF((VLOOKUP(A16,Data!A:G,5,FALSE)=0),"",VLOOKUP(A16,Data!A:G,5,FALSE)))</f>
        <v/>
      </c>
      <c r="F16" s="273"/>
      <c r="G16" s="90" t="str">
        <f>IF(ISNA(VLOOKUP(A16,Data!A:G,6,FALSE)),"",IF((VLOOKUP(A16,Data!A:G,6,FALSE)=0),"",VLOOKUP(A16,Data!A:G,6,FALSE)))</f>
        <v/>
      </c>
      <c r="H16" s="91" t="str">
        <f>IF(ISNA(VLOOKUP(A16,Data!A:G,7,FALSE)),"",IF((VLOOKUP(A16,Data!A:G,7,FALSE)=0),"",VLOOKUP(A16,Data!A:G,7,FALSE)))</f>
        <v/>
      </c>
    </row>
    <row r="17" spans="1:8" x14ac:dyDescent="0.2">
      <c r="A17" s="45">
        <v>5</v>
      </c>
      <c r="B17" s="50">
        <f>IF(ISNA(VLOOKUP(A17,Data!A:D,2,FALSE)),"",IF((VLOOKUP(A17,Data!A:D,2,FALSE)=0),"",VLOOKUP(A17,Data!A:D,2,FALSE)))</f>
        <v>14</v>
      </c>
      <c r="C17" s="8" t="str">
        <f>IF(ISNA(VLOOKUP(A17,Data!A:D,4,FALSE)),"",IF((VLOOKUP(A17,Data!A:D,4,FALSE)=0),"",VLOOKUP(A17,Data!A:D,4,FALSE)))</f>
        <v>Broken glazing to FED 34. Replace with appropriate fire rated material.</v>
      </c>
      <c r="D17" s="29" t="str">
        <f>IF(ISNA(VLOOKUP(A17,Data!A:D,3,FALSE)),"",IF((VLOOKUP(A17,Data!A:D,3,FALSE)=0),"",VLOOKUP(A17,Data!A:D,3,FALSE)))</f>
        <v>P1</v>
      </c>
      <c r="E17" s="273" t="str">
        <f>IF(ISNA(VLOOKUP(A17,Data!A:G,5,FALSE)),"",IF((VLOOKUP(A17,Data!A:G,5,FALSE)=0),"",VLOOKUP(A17,Data!A:G,5,FALSE)))</f>
        <v/>
      </c>
      <c r="F17" s="273"/>
      <c r="G17" s="90" t="str">
        <f>IF(ISNA(VLOOKUP(A17,Data!A:G,6,FALSE)),"",IF((VLOOKUP(A17,Data!A:G,6,FALSE)=0),"",VLOOKUP(A17,Data!A:G,6,FALSE)))</f>
        <v/>
      </c>
      <c r="H17" s="91" t="str">
        <f>IF(ISNA(VLOOKUP(A17,Data!A:G,7,FALSE)),"",IF((VLOOKUP(A17,Data!A:G,7,FALSE)=0),"",VLOOKUP(A17,Data!A:G,7,FALSE)))</f>
        <v/>
      </c>
    </row>
    <row r="18" spans="1:8" x14ac:dyDescent="0.2">
      <c r="A18" s="45">
        <v>6</v>
      </c>
      <c r="B18" s="50">
        <f>IF(ISNA(VLOOKUP(A18,Data!A:D,2,FALSE)),"",IF((VLOOKUP(A18,Data!A:D,2,FALSE)=0),"",VLOOKUP(A18,Data!A:D,2,FALSE)))</f>
        <v>14</v>
      </c>
      <c r="C18" s="8" t="str">
        <f>IF(ISNA(VLOOKUP(A18,Data!A:D,4,FALSE)),"",IF((VLOOKUP(A18,Data!A:D,4,FALSE)=0),"",VLOOKUP(A18,Data!A:D,4,FALSE)))</f>
        <v>Fit a fire rated letterbox to FED 16 as the doors letterbox has been vandalised and removed.</v>
      </c>
      <c r="D18" s="29" t="str">
        <f>IF(ISNA(VLOOKUP(A18,Data!A:D,3,FALSE)),"",IF((VLOOKUP(A18,Data!A:D,3,FALSE)=0),"",VLOOKUP(A18,Data!A:D,3,FALSE)))</f>
        <v>P1</v>
      </c>
      <c r="E18" s="273" t="str">
        <f>IF(ISNA(VLOOKUP(A18,Data!A:G,5,FALSE)),"",IF((VLOOKUP(A18,Data!A:G,5,FALSE)=0),"",VLOOKUP(A18,Data!A:G,5,FALSE)))</f>
        <v/>
      </c>
      <c r="F18" s="273"/>
      <c r="G18" s="90" t="str">
        <f>IF(ISNA(VLOOKUP(A18,Data!A:G,6,FALSE)),"",IF((VLOOKUP(A18,Data!A:G,6,FALSE)=0),"",VLOOKUP(A18,Data!A:G,6,FALSE)))</f>
        <v/>
      </c>
      <c r="H18" s="91" t="str">
        <f>IF(ISNA(VLOOKUP(A18,Data!A:G,7,FALSE)),"",IF((VLOOKUP(A18,Data!A:G,7,FALSE)=0),"",VLOOKUP(A18,Data!A:G,7,FALSE)))</f>
        <v/>
      </c>
    </row>
    <row r="19" spans="1:8" x14ac:dyDescent="0.2">
      <c r="A19" s="45">
        <v>7</v>
      </c>
      <c r="B19" s="50">
        <f>IF(ISNA(VLOOKUP(A19,Data!A:D,2,FALSE)),"",IF((VLOOKUP(A19,Data!A:D,2,FALSE)=0),"",VLOOKUP(A19,Data!A:D,2,FALSE)))</f>
        <v>14</v>
      </c>
      <c r="C19" s="8" t="str">
        <f>IF(ISNA(VLOOKUP(A19,Data!A:D,4,FALSE)),"",IF((VLOOKUP(A19,Data!A:D,4,FALSE)=0),"",VLOOKUP(A19,Data!A:D,4,FALSE)))</f>
        <v>Reinstate smoke seals to electrical intake on the 8th floor</v>
      </c>
      <c r="D19" s="29" t="str">
        <f>IF(ISNA(VLOOKUP(A19,Data!A:D,3,FALSE)),"",IF((VLOOKUP(A19,Data!A:D,3,FALSE)=0),"",VLOOKUP(A19,Data!A:D,3,FALSE)))</f>
        <v>P1</v>
      </c>
      <c r="E19" s="273" t="str">
        <f>IF(ISNA(VLOOKUP(A19,Data!A:G,5,FALSE)),"",IF((VLOOKUP(A19,Data!A:G,5,FALSE)=0),"",VLOOKUP(A19,Data!A:G,5,FALSE)))</f>
        <v/>
      </c>
      <c r="F19" s="273"/>
      <c r="G19" s="90" t="str">
        <f>IF(ISNA(VLOOKUP(A19,Data!A:G,6,FALSE)),"",IF((VLOOKUP(A19,Data!A:G,6,FALSE)=0),"",VLOOKUP(A19,Data!A:G,6,FALSE)))</f>
        <v/>
      </c>
      <c r="H19" s="91" t="str">
        <f>IF(ISNA(VLOOKUP(A19,Data!A:G,7,FALSE)),"",IF((VLOOKUP(A19,Data!A:G,7,FALSE)=0),"",VLOOKUP(A19,Data!A:G,7,FALSE)))</f>
        <v/>
      </c>
    </row>
    <row r="20" spans="1:8" x14ac:dyDescent="0.2">
      <c r="A20" s="45">
        <v>8</v>
      </c>
      <c r="B20" s="50">
        <f>IF(ISNA(VLOOKUP(A20,Data!A:D,2,FALSE)),"",IF((VLOOKUP(A20,Data!A:D,2,FALSE)=0),"",VLOOKUP(A20,Data!A:D,2,FALSE)))</f>
        <v>14</v>
      </c>
      <c r="C20" s="8" t="str">
        <f>IF(ISNA(VLOOKUP(A20,Data!A:D,4,FALSE)),"",IF((VLOOKUP(A20,Data!A:D,4,FALSE)=0),"",VLOOKUP(A20,Data!A:D,4,FALSE)))</f>
        <v>Repair or replace FED 16 as this door is damaged</v>
      </c>
      <c r="D20" s="29" t="str">
        <f>IF(ISNA(VLOOKUP(A20,Data!A:D,3,FALSE)),"",IF((VLOOKUP(A20,Data!A:D,3,FALSE)=0),"",VLOOKUP(A20,Data!A:D,3,FALSE)))</f>
        <v>P1</v>
      </c>
      <c r="E20" s="273" t="str">
        <f>IF(ISNA(VLOOKUP(A20,Data!A:G,5,FALSE)),"",IF((VLOOKUP(A20,Data!A:G,5,FALSE)=0),"",VLOOKUP(A20,Data!A:G,5,FALSE)))</f>
        <v/>
      </c>
      <c r="F20" s="273"/>
      <c r="G20" s="90" t="str">
        <f>IF(ISNA(VLOOKUP(A20,Data!A:G,6,FALSE)),"",IF((VLOOKUP(A20,Data!A:G,6,FALSE)=0),"",VLOOKUP(A20,Data!A:G,6,FALSE)))</f>
        <v/>
      </c>
      <c r="H20" s="91" t="str">
        <f>IF(ISNA(VLOOKUP(A20,Data!A:G,7,FALSE)),"",IF((VLOOKUP(A20,Data!A:G,7,FALSE)=0),"",VLOOKUP(A20,Data!A:G,7,FALSE)))</f>
        <v/>
      </c>
    </row>
    <row r="21" spans="1:8" ht="51" x14ac:dyDescent="0.2">
      <c r="A21" s="45">
        <v>9</v>
      </c>
      <c r="B21" s="50">
        <f>IF(ISNA(VLOOKUP(A21,Data!A:D,2,FALSE)),"",IF((VLOOKUP(A21,Data!A:D,2,FALSE)=0),"",VLOOKUP(A21,Data!A:D,2,FALSE)))</f>
        <v>18</v>
      </c>
      <c r="C21" s="8" t="str">
        <f>IF(ISNA(VLOOKUP(A21,Data!A:D,4,FALSE)),"",IF((VLOOKUP(A21,Data!A:D,4,FALSE)=0),"",VLOOKUP(A21,Data!A:D,4,FALSE)))</f>
        <v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v>
      </c>
      <c r="D21" s="29" t="str">
        <f>IF(ISNA(VLOOKUP(A21,Data!A:D,3,FALSE)),"",IF((VLOOKUP(A21,Data!A:D,3,FALSE)=0),"",VLOOKUP(A21,Data!A:D,3,FALSE)))</f>
        <v>P1</v>
      </c>
      <c r="E21" s="273" t="str">
        <f>IF(ISNA(VLOOKUP(A21,Data!A:G,5,FALSE)),"",IF((VLOOKUP(A21,Data!A:G,5,FALSE)=0),"",VLOOKUP(A21,Data!A:G,5,FALSE)))</f>
        <v/>
      </c>
      <c r="F21" s="273"/>
      <c r="G21" s="90" t="str">
        <f>IF(ISNA(VLOOKUP(A21,Data!A:G,6,FALSE)),"",IF((VLOOKUP(A21,Data!A:G,6,FALSE)=0),"",VLOOKUP(A21,Data!A:G,6,FALSE)))</f>
        <v/>
      </c>
      <c r="H21" s="91" t="str">
        <f>IF(ISNA(VLOOKUP(A21,Data!A:G,7,FALSE)),"",IF((VLOOKUP(A21,Data!A:G,7,FALSE)=0),"",VLOOKUP(A21,Data!A:G,7,FALSE)))</f>
        <v/>
      </c>
    </row>
    <row r="22" spans="1:8" ht="63.75" x14ac:dyDescent="0.2">
      <c r="A22" s="45">
        <v>10</v>
      </c>
      <c r="B22" s="50">
        <f>IF(ISNA(VLOOKUP(A22,Data!A:D,2,FALSE)),"",IF((VLOOKUP(A22,Data!A:D,2,FALSE)=0),"",VLOOKUP(A22,Data!A:D,2,FALSE)))</f>
        <v>20</v>
      </c>
      <c r="C22" s="8" t="str">
        <f>IF(ISNA(VLOOKUP(A22,Data!A:D,4,FALSE)),"",IF((VLOOKUP(A22,Data!A:D,4,FALSE)=0),"",VLOOKUP(A22,Data!A:D,4,FALSE)))</f>
        <v>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v>
      </c>
      <c r="D22" s="29" t="str">
        <f>IF(ISNA(VLOOKUP(A22,Data!A:D,3,FALSE)),"",IF((VLOOKUP(A22,Data!A:D,3,FALSE)=0),"",VLOOKUP(A22,Data!A:D,3,FALSE)))</f>
        <v>P1</v>
      </c>
      <c r="E22" s="273" t="str">
        <f>IF(ISNA(VLOOKUP(A22,Data!A:G,5,FALSE)),"",IF((VLOOKUP(A22,Data!A:G,5,FALSE)=0),"",VLOOKUP(A22,Data!A:G,5,FALSE)))</f>
        <v/>
      </c>
      <c r="F22" s="273"/>
      <c r="G22" s="90" t="str">
        <f>IF(ISNA(VLOOKUP(A22,Data!A:G,6,FALSE)),"",IF((VLOOKUP(A22,Data!A:G,6,FALSE)=0),"",VLOOKUP(A22,Data!A:G,6,FALSE)))</f>
        <v/>
      </c>
      <c r="H22" s="91" t="str">
        <f>IF(ISNA(VLOOKUP(A22,Data!A:G,7,FALSE)),"",IF((VLOOKUP(A22,Data!A:G,7,FALSE)=0),"",VLOOKUP(A22,Data!A:G,7,FALSE)))</f>
        <v/>
      </c>
    </row>
    <row r="23" spans="1:8" x14ac:dyDescent="0.2">
      <c r="A23" s="45">
        <v>11</v>
      </c>
      <c r="B23" s="50">
        <f>IF(ISNA(VLOOKUP(A23,Data!A:D,2,FALSE)),"",IF((VLOOKUP(A23,Data!A:D,2,FALSE)=0),"",VLOOKUP(A23,Data!A:D,2,FALSE)))</f>
        <v>22</v>
      </c>
      <c r="C23" s="8" t="str">
        <f>IF(ISNA(VLOOKUP(A23,Data!A:D,4,FALSE)),"",IF((VLOOKUP(A23,Data!A:D,4,FALSE)=0),"",VLOOKUP(A23,Data!A:D,4,FALSE)))</f>
        <v>Fit Danger Electricity signs to electrical intakes ground floor.</v>
      </c>
      <c r="D23" s="29" t="str">
        <f>IF(ISNA(VLOOKUP(A23,Data!A:D,3,FALSE)),"",IF((VLOOKUP(A23,Data!A:D,3,FALSE)=0),"",VLOOKUP(A23,Data!A:D,3,FALSE)))</f>
        <v>P3</v>
      </c>
      <c r="E23" s="273" t="str">
        <f>IF(ISNA(VLOOKUP(A23,Data!A:G,5,FALSE)),"",IF((VLOOKUP(A23,Data!A:G,5,FALSE)=0),"",VLOOKUP(A23,Data!A:G,5,FALSE)))</f>
        <v/>
      </c>
      <c r="F23" s="273"/>
      <c r="G23" s="90" t="str">
        <f>IF(ISNA(VLOOKUP(A23,Data!A:G,6,FALSE)),"",IF((VLOOKUP(A23,Data!A:G,6,FALSE)=0),"",VLOOKUP(A23,Data!A:G,6,FALSE)))</f>
        <v/>
      </c>
      <c r="H23" s="91" t="str">
        <f>IF(ISNA(VLOOKUP(A23,Data!A:G,7,FALSE)),"",IF((VLOOKUP(A23,Data!A:G,7,FALSE)=0),"",VLOOKUP(A23,Data!A:G,7,FALSE)))</f>
        <v/>
      </c>
    </row>
    <row r="24" spans="1:8" ht="51" x14ac:dyDescent="0.2">
      <c r="A24" s="45">
        <v>12</v>
      </c>
      <c r="B24" s="50">
        <f>IF(ISNA(VLOOKUP(A24,Data!A:D,2,FALSE)),"",IF((VLOOKUP(A24,Data!A:D,2,FALSE)=0),"",VLOOKUP(A24,Data!A:D,2,FALSE)))</f>
        <v>24</v>
      </c>
      <c r="C24" s="8" t="str">
        <f>IF(ISNA(VLOOKUP(A24,Data!A:D,4,FALSE)),"",IF((VLOOKUP(A24,Data!A:D,4,FALSE)=0),"",VLOOKUP(A24,Data!A:D,4,FALSE)))</f>
        <v>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v>
      </c>
      <c r="D24" s="29" t="str">
        <f>IF(ISNA(VLOOKUP(A24,Data!A:D,3,FALSE)),"",IF((VLOOKUP(A24,Data!A:D,3,FALSE)=0),"",VLOOKUP(A24,Data!A:D,3,FALSE)))</f>
        <v>P1+</v>
      </c>
      <c r="E24" s="273" t="str">
        <f>IF(ISNA(VLOOKUP(A24,Data!A:G,5,FALSE)),"",IF((VLOOKUP(A24,Data!A:G,5,FALSE)=0),"",VLOOKUP(A24,Data!A:G,5,FALSE)))</f>
        <v/>
      </c>
      <c r="F24" s="273"/>
      <c r="G24" s="90" t="str">
        <f>IF(ISNA(VLOOKUP(A24,Data!A:G,6,FALSE)),"",IF((VLOOKUP(A24,Data!A:G,6,FALSE)=0),"",VLOOKUP(A24,Data!A:G,6,FALSE)))</f>
        <v/>
      </c>
      <c r="H24" s="91" t="str">
        <f>IF(ISNA(VLOOKUP(A24,Data!A:G,7,FALSE)),"",IF((VLOOKUP(A24,Data!A:G,7,FALSE)=0),"",VLOOKUP(A24,Data!A:G,7,FALSE)))</f>
        <v/>
      </c>
    </row>
    <row r="25" spans="1:8" ht="38.25" x14ac:dyDescent="0.2">
      <c r="A25" s="45">
        <v>13</v>
      </c>
      <c r="B25" s="50">
        <f>IF(ISNA(VLOOKUP(A25,Data!A:D,2,FALSE)),"",IF((VLOOKUP(A25,Data!A:D,2,FALSE)=0),"",VLOOKUP(A25,Data!A:D,2,FALSE)))</f>
        <v>27</v>
      </c>
      <c r="C25" s="8" t="str">
        <f>IF(ISNA(VLOOKUP(A25,Data!A:D,4,FALSE)),"",IF((VLOOKUP(A25,Data!A:D,4,FALSE)=0),"",VLOOKUP(A25,Data!A:D,4,FALSE)))</f>
        <v>It is recommended that intrusive internal flat surveys are carried out to determine the level of compartmentation between flats as well as between flats to communal areas (Please note that stacks are internal).</v>
      </c>
      <c r="D25" s="29" t="str">
        <f>IF(ISNA(VLOOKUP(A25,Data!A:D,3,FALSE)),"",IF((VLOOKUP(A25,Data!A:D,3,FALSE)=0),"",VLOOKUP(A25,Data!A:D,3,FALSE)))</f>
        <v>P1</v>
      </c>
      <c r="E25" s="273" t="str">
        <f>IF(ISNA(VLOOKUP(A25,Data!A:G,5,FALSE)),"",IF((VLOOKUP(A25,Data!A:G,5,FALSE)=0),"",VLOOKUP(A25,Data!A:G,5,FALSE)))</f>
        <v/>
      </c>
      <c r="F25" s="273"/>
      <c r="G25" s="90" t="str">
        <f>IF(ISNA(VLOOKUP(A25,Data!A:G,6,FALSE)),"",IF((VLOOKUP(A25,Data!A:G,6,FALSE)=0),"",VLOOKUP(A25,Data!A:G,6,FALSE)))</f>
        <v/>
      </c>
      <c r="H25" s="91" t="str">
        <f>IF(ISNA(VLOOKUP(A25,Data!A:G,7,FALSE)),"",IF((VLOOKUP(A25,Data!A:G,7,FALSE)=0),"",VLOOKUP(A25,Data!A:G,7,FALSE)))</f>
        <v/>
      </c>
    </row>
    <row r="26" spans="1:8" ht="25.5" x14ac:dyDescent="0.2">
      <c r="A26" s="45">
        <v>14</v>
      </c>
      <c r="B26" s="50">
        <f>IF(ISNA(VLOOKUP(A26,Data!A:D,2,FALSE)),"",IF((VLOOKUP(A26,Data!A:D,2,FALSE)=0),"",VLOOKUP(A26,Data!A:D,2,FALSE)))</f>
        <v>28</v>
      </c>
      <c r="C26" s="8" t="str">
        <f>IF(ISNA(VLOOKUP(A26,Data!A:D,4,FALSE)),"",IF((VLOOKUP(A26,Data!A:D,4,FALSE)=0),"",VLOOKUP(A26,Data!A:D,4,FALSE)))</f>
        <v>There is paint delamination on the 3rd floor of this building and it should be removed and the area redecorated with Class 0 paint</v>
      </c>
      <c r="D26" s="29" t="str">
        <f>IF(ISNA(VLOOKUP(A26,Data!A:D,3,FALSE)),"",IF((VLOOKUP(A26,Data!A:D,3,FALSE)=0),"",VLOOKUP(A26,Data!A:D,3,FALSE)))</f>
        <v>P1</v>
      </c>
      <c r="E26" s="273" t="str">
        <f>IF(ISNA(VLOOKUP(A26,Data!A:G,5,FALSE)),"",IF((VLOOKUP(A26,Data!A:G,5,FALSE)=0),"",VLOOKUP(A26,Data!A:G,5,FALSE)))</f>
        <v/>
      </c>
      <c r="F26" s="273"/>
      <c r="G26" s="90" t="str">
        <f>IF(ISNA(VLOOKUP(A26,Data!A:G,6,FALSE)),"",IF((VLOOKUP(A26,Data!A:G,6,FALSE)=0),"",VLOOKUP(A26,Data!A:G,6,FALSE)))</f>
        <v/>
      </c>
      <c r="H26" s="91" t="str">
        <f>IF(ISNA(VLOOKUP(A26,Data!A:G,7,FALSE)),"",IF((VLOOKUP(A26,Data!A:G,7,FALSE)=0),"",VLOOKUP(A26,Data!A:G,7,FALSE)))</f>
        <v/>
      </c>
    </row>
    <row r="27" spans="1:8" ht="38.25" x14ac:dyDescent="0.2">
      <c r="A27" s="45">
        <v>15</v>
      </c>
      <c r="B27" s="50">
        <f>IF(ISNA(VLOOKUP(A27,Data!A:D,2,FALSE)),"",IF((VLOOKUP(A27,Data!A:D,2,FALSE)=0),"",VLOOKUP(A27,Data!A:D,2,FALSE)))</f>
        <v>35</v>
      </c>
      <c r="C27" s="8" t="str">
        <f>IF(ISNA(VLOOKUP(A27,Data!A:D,4,FALSE)),"",IF((VLOOKUP(A27,Data!A:D,4,FALSE)=0),"",VLOOKUP(A27,Data!A:D,4,FALSE)))</f>
        <v>The external cladding to this building requires confirmation of its fire rating as well as the method that it has been installed, to ensure that it is not combustible and does not create a chimney effect up the outside of the building.</v>
      </c>
      <c r="D27" s="29" t="str">
        <f>IF(ISNA(VLOOKUP(A27,Data!A:D,3,FALSE)),"",IF((VLOOKUP(A27,Data!A:D,3,FALSE)=0),"",VLOOKUP(A27,Data!A:D,3,FALSE)))</f>
        <v>P1</v>
      </c>
      <c r="E27" s="273" t="str">
        <f>IF(ISNA(VLOOKUP(A27,Data!A:G,5,FALSE)),"",IF((VLOOKUP(A27,Data!A:G,5,FALSE)=0),"",VLOOKUP(A27,Data!A:G,5,FALSE)))</f>
        <v/>
      </c>
      <c r="F27" s="273"/>
      <c r="G27" s="90" t="str">
        <f>IF(ISNA(VLOOKUP(A27,Data!A:G,6,FALSE)),"",IF((VLOOKUP(A27,Data!A:G,6,FALSE)=0),"",VLOOKUP(A27,Data!A:G,6,FALSE)))</f>
        <v/>
      </c>
      <c r="H27" s="91" t="str">
        <f>IF(ISNA(VLOOKUP(A27,Data!A:G,7,FALSE)),"",IF((VLOOKUP(A27,Data!A:G,7,FALSE)=0),"",VLOOKUP(A27,Data!A:G,7,FALSE)))</f>
        <v/>
      </c>
    </row>
    <row r="28" spans="1:8" ht="25.5" x14ac:dyDescent="0.2">
      <c r="A28" s="45">
        <v>16</v>
      </c>
      <c r="B28" s="50">
        <f>IF(ISNA(VLOOKUP(A28,Data!A:D,2,FALSE)),"",IF((VLOOKUP(A28,Data!A:D,2,FALSE)=0),"",VLOOKUP(A28,Data!A:D,2,FALSE)))</f>
        <v>56</v>
      </c>
      <c r="C28" s="8" t="str">
        <f>IF(ISNA(VLOOKUP(A28,Data!A:D,4,FALSE)),"",IF((VLOOKUP(A28,Data!A:D,4,FALSE)=0),"",VLOOKUP(A28,Data!A:D,4,FALSE)))</f>
        <v>There are no records to suggest that the emergency lighting is adequately maintained. Check EL records</v>
      </c>
      <c r="D28" s="29" t="str">
        <f>IF(ISNA(VLOOKUP(A28,Data!A:D,3,FALSE)),"",IF((VLOOKUP(A28,Data!A:D,3,FALSE)=0),"",VLOOKUP(A28,Data!A:D,3,FALSE)))</f>
        <v>P4</v>
      </c>
      <c r="E28" s="273" t="str">
        <f>IF(ISNA(VLOOKUP(A28,Data!A:G,5,FALSE)),"",IF((VLOOKUP(A28,Data!A:G,5,FALSE)=0),"",VLOOKUP(A28,Data!A:G,5,FALSE)))</f>
        <v/>
      </c>
      <c r="F28" s="273"/>
      <c r="G28" s="90" t="str">
        <f>IF(ISNA(VLOOKUP(A28,Data!A:G,6,FALSE)),"",IF((VLOOKUP(A28,Data!A:G,6,FALSE)=0),"",VLOOKUP(A28,Data!A:G,6,FALSE)))</f>
        <v/>
      </c>
      <c r="H28" s="91" t="str">
        <f>IF(ISNA(VLOOKUP(A28,Data!A:G,7,FALSE)),"",IF((VLOOKUP(A28,Data!A:G,7,FALSE)=0),"",VLOOKUP(A28,Data!A:G,7,FALSE)))</f>
        <v/>
      </c>
    </row>
    <row r="29" spans="1:8" x14ac:dyDescent="0.2">
      <c r="A29" s="45">
        <v>17</v>
      </c>
      <c r="B29" s="50"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73" t="str">
        <f>IF(ISNA(VLOOKUP(A29,Data!A:G,5,FALSE)),"",IF((VLOOKUP(A29,Data!A:G,5,FALSE)=0),"",VLOOKUP(A29,Data!A:G,5,FALSE)))</f>
        <v/>
      </c>
      <c r="F29" s="273"/>
      <c r="G29" s="90" t="str">
        <f>IF(ISNA(VLOOKUP(A29,Data!A:G,6,FALSE)),"",IF((VLOOKUP(A29,Data!A:G,6,FALSE)=0),"",VLOOKUP(A29,Data!A:G,6,FALSE)))</f>
        <v/>
      </c>
      <c r="H29" s="91" t="str">
        <f>IF(ISNA(VLOOKUP(A29,Data!A:G,7,FALSE)),"",IF((VLOOKUP(A29,Data!A:G,7,FALSE)=0),"",VLOOKUP(A29,Data!A:G,7,FALSE)))</f>
        <v/>
      </c>
    </row>
    <row r="30" spans="1:8" x14ac:dyDescent="0.2">
      <c r="A30" s="45">
        <v>18</v>
      </c>
      <c r="B30" s="50"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73" t="str">
        <f>IF(ISNA(VLOOKUP(A30,Data!A:G,5,FALSE)),"",IF((VLOOKUP(A30,Data!A:G,5,FALSE)=0),"",VLOOKUP(A30,Data!A:G,5,FALSE)))</f>
        <v/>
      </c>
      <c r="F30" s="273"/>
      <c r="G30" s="90" t="str">
        <f>IF(ISNA(VLOOKUP(A30,Data!A:G,6,FALSE)),"",IF((VLOOKUP(A30,Data!A:G,6,FALSE)=0),"",VLOOKUP(A30,Data!A:G,6,FALSE)))</f>
        <v/>
      </c>
      <c r="H30" s="91" t="str">
        <f>IF(ISNA(VLOOKUP(A30,Data!A:G,7,FALSE)),"",IF((VLOOKUP(A30,Data!A:G,7,FALSE)=0),"",VLOOKUP(A30,Data!A:G,7,FALSE)))</f>
        <v/>
      </c>
    </row>
    <row r="31" spans="1:8" hidden="1" x14ac:dyDescent="0.2">
      <c r="A31" s="45">
        <v>19</v>
      </c>
      <c r="B31" s="50"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73" t="str">
        <f>IF(ISNA(VLOOKUP(A31,Data!A:G,5,FALSE)),"",IF((VLOOKUP(A31,Data!A:G,5,FALSE)=0),"",VLOOKUP(A31,Data!A:G,5,FALSE)))</f>
        <v/>
      </c>
      <c r="F31" s="273"/>
      <c r="G31" s="90" t="str">
        <f>IF(ISNA(VLOOKUP(A31,Data!A:G,6,FALSE)),"",IF((VLOOKUP(A31,Data!A:G,6,FALSE)=0),"",VLOOKUP(A31,Data!A:G,6,FALSE)))</f>
        <v/>
      </c>
      <c r="H31" s="91" t="str">
        <f>IF(ISNA(VLOOKUP(A31,Data!A:G,7,FALSE)),"",IF((VLOOKUP(A31,Data!A:G,7,FALSE)=0),"",VLOOKUP(A31,Data!A:G,7,FALSE)))</f>
        <v/>
      </c>
    </row>
    <row r="32" spans="1:8" hidden="1" x14ac:dyDescent="0.2">
      <c r="A32" s="45">
        <v>20</v>
      </c>
      <c r="B32" s="50"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73" t="str">
        <f>IF(ISNA(VLOOKUP(A32,Data!A:G,5,FALSE)),"",IF((VLOOKUP(A32,Data!A:G,5,FALSE)=0),"",VLOOKUP(A32,Data!A:G,5,FALSE)))</f>
        <v/>
      </c>
      <c r="F32" s="273"/>
      <c r="G32" s="90" t="str">
        <f>IF(ISNA(VLOOKUP(A32,Data!A:G,6,FALSE)),"",IF((VLOOKUP(A32,Data!A:G,6,FALSE)=0),"",VLOOKUP(A32,Data!A:G,6,FALSE)))</f>
        <v/>
      </c>
      <c r="H32" s="91" t="str">
        <f>IF(ISNA(VLOOKUP(A32,Data!A:G,7,FALSE)),"",IF((VLOOKUP(A32,Data!A:G,7,FALSE)=0),"",VLOOKUP(A32,Data!A:G,7,FALSE)))</f>
        <v/>
      </c>
    </row>
    <row r="33" spans="1:8" hidden="1" x14ac:dyDescent="0.2">
      <c r="A33" s="45">
        <v>21</v>
      </c>
      <c r="B33" s="50"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73" t="str">
        <f>IF(ISNA(VLOOKUP(A33,Data!A:G,5,FALSE)),"",IF((VLOOKUP(A33,Data!A:G,5,FALSE)=0),"",VLOOKUP(A33,Data!A:G,5,FALSE)))</f>
        <v/>
      </c>
      <c r="F33" s="273"/>
      <c r="G33" s="90" t="str">
        <f>IF(ISNA(VLOOKUP(A33,Data!A:G,6,FALSE)),"",IF((VLOOKUP(A33,Data!A:G,6,FALSE)=0),"",VLOOKUP(A33,Data!A:G,6,FALSE)))</f>
        <v/>
      </c>
      <c r="H33" s="91" t="str">
        <f>IF(ISNA(VLOOKUP(A33,Data!A:G,7,FALSE)),"",IF((VLOOKUP(A33,Data!A:G,7,FALSE)=0),"",VLOOKUP(A33,Data!A:G,7,FALSE)))</f>
        <v/>
      </c>
    </row>
    <row r="34" spans="1:8" hidden="1" x14ac:dyDescent="0.2">
      <c r="A34" s="45">
        <v>22</v>
      </c>
      <c r="B34" s="50"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73" t="str">
        <f>IF(ISNA(VLOOKUP(A34,Data!A:G,5,FALSE)),"",IF((VLOOKUP(A34,Data!A:G,5,FALSE)=0),"",VLOOKUP(A34,Data!A:G,5,FALSE)))</f>
        <v/>
      </c>
      <c r="F34" s="273"/>
      <c r="G34" s="90" t="str">
        <f>IF(ISNA(VLOOKUP(A34,Data!A:G,6,FALSE)),"",IF((VLOOKUP(A34,Data!A:G,6,FALSE)=0),"",VLOOKUP(A34,Data!A:G,6,FALSE)))</f>
        <v/>
      </c>
      <c r="H34" s="91" t="str">
        <f>IF(ISNA(VLOOKUP(A34,Data!A:G,7,FALSE)),"",IF((VLOOKUP(A34,Data!A:G,7,FALSE)=0),"",VLOOKUP(A34,Data!A:G,7,FALSE)))</f>
        <v/>
      </c>
    </row>
    <row r="35" spans="1:8" hidden="1" x14ac:dyDescent="0.2">
      <c r="A35" s="45">
        <v>23</v>
      </c>
      <c r="B35" s="50"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73" t="str">
        <f>IF(ISNA(VLOOKUP(A35,Data!A:G,5,FALSE)),"",IF((VLOOKUP(A35,Data!A:G,5,FALSE)=0),"",VLOOKUP(A35,Data!A:G,5,FALSE)))</f>
        <v/>
      </c>
      <c r="F35" s="273"/>
      <c r="G35" s="90" t="str">
        <f>IF(ISNA(VLOOKUP(A35,Data!A:G,6,FALSE)),"",IF((VLOOKUP(A35,Data!A:G,6,FALSE)=0),"",VLOOKUP(A35,Data!A:G,6,FALSE)))</f>
        <v/>
      </c>
      <c r="H35" s="91" t="str">
        <f>IF(ISNA(VLOOKUP(A35,Data!A:G,7,FALSE)),"",IF((VLOOKUP(A35,Data!A:G,7,FALSE)=0),"",VLOOKUP(A35,Data!A:G,7,FALSE)))</f>
        <v/>
      </c>
    </row>
    <row r="36" spans="1:8" hidden="1" x14ac:dyDescent="0.2">
      <c r="A36" s="45">
        <v>24</v>
      </c>
      <c r="B36" s="50"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73" t="str">
        <f>IF(ISNA(VLOOKUP(A36,Data!A:G,5,FALSE)),"",IF((VLOOKUP(A36,Data!A:G,5,FALSE)=0),"",VLOOKUP(A36,Data!A:G,5,FALSE)))</f>
        <v/>
      </c>
      <c r="F36" s="273"/>
      <c r="G36" s="90" t="str">
        <f>IF(ISNA(VLOOKUP(A36,Data!A:G,6,FALSE)),"",IF((VLOOKUP(A36,Data!A:G,6,FALSE)=0),"",VLOOKUP(A36,Data!A:G,6,FALSE)))</f>
        <v/>
      </c>
      <c r="H36" s="91" t="str">
        <f>IF(ISNA(VLOOKUP(A36,Data!A:G,7,FALSE)),"",IF((VLOOKUP(A36,Data!A:G,7,FALSE)=0),"",VLOOKUP(A36,Data!A:G,7,FALSE)))</f>
        <v/>
      </c>
    </row>
    <row r="37" spans="1:8" hidden="1" x14ac:dyDescent="0.2">
      <c r="A37" s="45">
        <v>25</v>
      </c>
      <c r="B37" s="50"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73" t="str">
        <f>IF(ISNA(VLOOKUP(A37,Data!A:G,5,FALSE)),"",IF((VLOOKUP(A37,Data!A:G,5,FALSE)=0),"",VLOOKUP(A37,Data!A:G,5,FALSE)))</f>
        <v/>
      </c>
      <c r="F37" s="273"/>
      <c r="G37" s="90" t="str">
        <f>IF(ISNA(VLOOKUP(A37,Data!A:G,6,FALSE)),"",IF((VLOOKUP(A37,Data!A:G,6,FALSE)=0),"",VLOOKUP(A37,Data!A:G,6,FALSE)))</f>
        <v/>
      </c>
      <c r="H37" s="91" t="str">
        <f>IF(ISNA(VLOOKUP(A37,Data!A:G,7,FALSE)),"",IF((VLOOKUP(A37,Data!A:G,7,FALSE)=0),"",VLOOKUP(A37,Data!A:G,7,FALSE)))</f>
        <v/>
      </c>
    </row>
    <row r="38" spans="1:8" hidden="1" x14ac:dyDescent="0.2">
      <c r="A38" s="45">
        <v>26</v>
      </c>
      <c r="B38" s="50"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73" t="str">
        <f>IF(ISNA(VLOOKUP(A38,Data!A:G,5,FALSE)),"",IF((VLOOKUP(A38,Data!A:G,5,FALSE)=0),"",VLOOKUP(A38,Data!A:G,5,FALSE)))</f>
        <v/>
      </c>
      <c r="F38" s="273"/>
      <c r="G38" s="90" t="str">
        <f>IF(ISNA(VLOOKUP(A38,Data!A:G,6,FALSE)),"",IF((VLOOKUP(A38,Data!A:G,6,FALSE)=0),"",VLOOKUP(A38,Data!A:G,6,FALSE)))</f>
        <v/>
      </c>
      <c r="H38" s="91" t="str">
        <f>IF(ISNA(VLOOKUP(A38,Data!A:G,7,FALSE)),"",IF((VLOOKUP(A38,Data!A:G,7,FALSE)=0),"",VLOOKUP(A38,Data!A:G,7,FALSE)))</f>
        <v/>
      </c>
    </row>
    <row r="39" spans="1:8" hidden="1" x14ac:dyDescent="0.2">
      <c r="A39" s="45">
        <v>27</v>
      </c>
      <c r="B39" s="50"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73" t="str">
        <f>IF(ISNA(VLOOKUP(A39,Data!A:G,5,FALSE)),"",IF((VLOOKUP(A39,Data!A:G,5,FALSE)=0),"",VLOOKUP(A39,Data!A:G,5,FALSE)))</f>
        <v/>
      </c>
      <c r="F39" s="273"/>
      <c r="G39" s="90" t="str">
        <f>IF(ISNA(VLOOKUP(A39,Data!A:G,6,FALSE)),"",IF((VLOOKUP(A39,Data!A:G,6,FALSE)=0),"",VLOOKUP(A39,Data!A:G,6,FALSE)))</f>
        <v/>
      </c>
      <c r="H39" s="91" t="str">
        <f>IF(ISNA(VLOOKUP(A39,Data!A:G,7,FALSE)),"",IF((VLOOKUP(A39,Data!A:G,7,FALSE)=0),"",VLOOKUP(A39,Data!A:G,7,FALSE)))</f>
        <v/>
      </c>
    </row>
    <row r="40" spans="1:8" hidden="1" x14ac:dyDescent="0.2">
      <c r="A40" s="45">
        <v>28</v>
      </c>
      <c r="B40" s="50"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73" t="str">
        <f>IF(ISNA(VLOOKUP(A40,Data!A:G,5,FALSE)),"",IF((VLOOKUP(A40,Data!A:G,5,FALSE)=0),"",VLOOKUP(A40,Data!A:G,5,FALSE)))</f>
        <v/>
      </c>
      <c r="F40" s="273"/>
      <c r="G40" s="90" t="str">
        <f>IF(ISNA(VLOOKUP(A40,Data!A:G,6,FALSE)),"",IF((VLOOKUP(A40,Data!A:G,6,FALSE)=0),"",VLOOKUP(A40,Data!A:G,6,FALSE)))</f>
        <v/>
      </c>
      <c r="H40" s="91" t="str">
        <f>IF(ISNA(VLOOKUP(A40,Data!A:G,7,FALSE)),"",IF((VLOOKUP(A40,Data!A:G,7,FALSE)=0),"",VLOOKUP(A40,Data!A:G,7,FALSE)))</f>
        <v/>
      </c>
    </row>
    <row r="41" spans="1:8" hidden="1" x14ac:dyDescent="0.2">
      <c r="A41" s="45">
        <v>29</v>
      </c>
      <c r="B41" s="50"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73" t="str">
        <f>IF(ISNA(VLOOKUP(A41,Data!A:G,5,FALSE)),"",IF((VLOOKUP(A41,Data!A:G,5,FALSE)=0),"",VLOOKUP(A41,Data!A:G,5,FALSE)))</f>
        <v/>
      </c>
      <c r="F41" s="273"/>
      <c r="G41" s="90" t="str">
        <f>IF(ISNA(VLOOKUP(A41,Data!A:G,6,FALSE)),"",IF((VLOOKUP(A41,Data!A:G,6,FALSE)=0),"",VLOOKUP(A41,Data!A:G,6,FALSE)))</f>
        <v/>
      </c>
      <c r="H41" s="91" t="str">
        <f>IF(ISNA(VLOOKUP(A41,Data!A:G,7,FALSE)),"",IF((VLOOKUP(A41,Data!A:G,7,FALSE)=0),"",VLOOKUP(A41,Data!A:G,7,FALSE)))</f>
        <v/>
      </c>
    </row>
    <row r="42" spans="1:8" hidden="1" x14ac:dyDescent="0.2">
      <c r="A42" s="45">
        <v>30</v>
      </c>
      <c r="B42" s="50"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73" t="str">
        <f>IF(ISNA(VLOOKUP(A42,Data!A:G,5,FALSE)),"",IF((VLOOKUP(A42,Data!A:G,5,FALSE)=0),"",VLOOKUP(A42,Data!A:G,5,FALSE)))</f>
        <v/>
      </c>
      <c r="F42" s="273"/>
      <c r="G42" s="90" t="str">
        <f>IF(ISNA(VLOOKUP(A42,Data!A:G,6,FALSE)),"",IF((VLOOKUP(A42,Data!A:G,6,FALSE)=0),"",VLOOKUP(A42,Data!A:G,6,FALSE)))</f>
        <v/>
      </c>
      <c r="H42" s="91" t="str">
        <f>IF(ISNA(VLOOKUP(A42,Data!A:G,7,FALSE)),"",IF((VLOOKUP(A42,Data!A:G,7,FALSE)=0),"",VLOOKUP(A42,Data!A:G,7,FALSE)))</f>
        <v/>
      </c>
    </row>
    <row r="43" spans="1:8" hidden="1" x14ac:dyDescent="0.2">
      <c r="A43" s="45">
        <v>31</v>
      </c>
      <c r="B43" s="50"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73" t="str">
        <f>IF(ISNA(VLOOKUP(A43,Data!A:G,5,FALSE)),"",IF((VLOOKUP(A43,Data!A:G,5,FALSE)=0),"",VLOOKUP(A43,Data!A:G,5,FALSE)))</f>
        <v/>
      </c>
      <c r="F43" s="273"/>
      <c r="G43" s="90" t="str">
        <f>IF(ISNA(VLOOKUP(A43,Data!A:G,6,FALSE)),"",IF((VLOOKUP(A43,Data!A:G,6,FALSE)=0),"",VLOOKUP(A43,Data!A:G,6,FALSE)))</f>
        <v/>
      </c>
      <c r="H43" s="91" t="str">
        <f>IF(ISNA(VLOOKUP(A43,Data!A:G,7,FALSE)),"",IF((VLOOKUP(A43,Data!A:G,7,FALSE)=0),"",VLOOKUP(A43,Data!A:G,7,FALSE)))</f>
        <v/>
      </c>
    </row>
    <row r="44" spans="1:8" hidden="1" x14ac:dyDescent="0.2">
      <c r="A44" s="45">
        <v>32</v>
      </c>
      <c r="B44" s="50"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73" t="str">
        <f>IF(ISNA(VLOOKUP(A44,Data!A:G,5,FALSE)),"",IF((VLOOKUP(A44,Data!A:G,5,FALSE)=0),"",VLOOKUP(A44,Data!A:G,5,FALSE)))</f>
        <v/>
      </c>
      <c r="F44" s="273"/>
      <c r="G44" s="90" t="str">
        <f>IF(ISNA(VLOOKUP(A44,Data!A:G,6,FALSE)),"",IF((VLOOKUP(A44,Data!A:G,6,FALSE)=0),"",VLOOKUP(A44,Data!A:G,6,FALSE)))</f>
        <v/>
      </c>
      <c r="H44" s="91" t="str">
        <f>IF(ISNA(VLOOKUP(A44,Data!A:G,7,FALSE)),"",IF((VLOOKUP(A44,Data!A:G,7,FALSE)=0),"",VLOOKUP(A44,Data!A:G,7,FALSE)))</f>
        <v/>
      </c>
    </row>
    <row r="45" spans="1:8" hidden="1" x14ac:dyDescent="0.2">
      <c r="A45" s="45">
        <v>33</v>
      </c>
      <c r="B45" s="50"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73" t="str">
        <f>IF(ISNA(VLOOKUP(A45,Data!A:G,5,FALSE)),"",IF((VLOOKUP(A45,Data!A:G,5,FALSE)=0),"",VLOOKUP(A45,Data!A:G,5,FALSE)))</f>
        <v/>
      </c>
      <c r="F45" s="273"/>
      <c r="G45" s="90" t="str">
        <f>IF(ISNA(VLOOKUP(A45,Data!A:G,6,FALSE)),"",IF((VLOOKUP(A45,Data!A:G,6,FALSE)=0),"",VLOOKUP(A45,Data!A:G,6,FALSE)))</f>
        <v/>
      </c>
      <c r="H45" s="91" t="str">
        <f>IF(ISNA(VLOOKUP(A45,Data!A:G,7,FALSE)),"",IF((VLOOKUP(A45,Data!A:G,7,FALSE)=0),"",VLOOKUP(A45,Data!A:G,7,FALSE)))</f>
        <v/>
      </c>
    </row>
    <row r="46" spans="1:8" hidden="1" x14ac:dyDescent="0.2">
      <c r="A46" s="45">
        <v>34</v>
      </c>
      <c r="B46" s="50"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73" t="str">
        <f>IF(ISNA(VLOOKUP(A46,Data!A:G,5,FALSE)),"",IF((VLOOKUP(A46,Data!A:G,5,FALSE)=0),"",VLOOKUP(A46,Data!A:G,5,FALSE)))</f>
        <v/>
      </c>
      <c r="F46" s="273"/>
      <c r="G46" s="90" t="str">
        <f>IF(ISNA(VLOOKUP(A46,Data!A:G,6,FALSE)),"",IF((VLOOKUP(A46,Data!A:G,6,FALSE)=0),"",VLOOKUP(A46,Data!A:G,6,FALSE)))</f>
        <v/>
      </c>
      <c r="H46" s="91" t="str">
        <f>IF(ISNA(VLOOKUP(A46,Data!A:G,7,FALSE)),"",IF((VLOOKUP(A46,Data!A:G,7,FALSE)=0),"",VLOOKUP(A46,Data!A:G,7,FALSE)))</f>
        <v/>
      </c>
    </row>
    <row r="47" spans="1:8" hidden="1" x14ac:dyDescent="0.2">
      <c r="A47" s="45">
        <v>35</v>
      </c>
      <c r="B47" s="50"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73" t="str">
        <f>IF(ISNA(VLOOKUP(A47,Data!A:G,5,FALSE)),"",IF((VLOOKUP(A47,Data!A:G,5,FALSE)=0),"",VLOOKUP(A47,Data!A:G,5,FALSE)))</f>
        <v/>
      </c>
      <c r="F47" s="273"/>
      <c r="G47" s="90" t="str">
        <f>IF(ISNA(VLOOKUP(A47,Data!A:G,6,FALSE)),"",IF((VLOOKUP(A47,Data!A:G,6,FALSE)=0),"",VLOOKUP(A47,Data!A:G,6,FALSE)))</f>
        <v/>
      </c>
      <c r="H47" s="91" t="str">
        <f>IF(ISNA(VLOOKUP(A47,Data!A:G,7,FALSE)),"",IF((VLOOKUP(A47,Data!A:G,7,FALSE)=0),"",VLOOKUP(A47,Data!A:G,7,FALSE)))</f>
        <v/>
      </c>
    </row>
    <row r="48" spans="1:8" hidden="1" x14ac:dyDescent="0.2">
      <c r="A48" s="45">
        <v>36</v>
      </c>
      <c r="B48" s="50"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73" t="str">
        <f>IF(ISNA(VLOOKUP(A48,Data!A:G,5,FALSE)),"",IF((VLOOKUP(A48,Data!A:G,5,FALSE)=0),"",VLOOKUP(A48,Data!A:G,5,FALSE)))</f>
        <v/>
      </c>
      <c r="F48" s="273"/>
      <c r="G48" s="90" t="str">
        <f>IF(ISNA(VLOOKUP(A48,Data!A:G,6,FALSE)),"",IF((VLOOKUP(A48,Data!A:G,6,FALSE)=0),"",VLOOKUP(A48,Data!A:G,6,FALSE)))</f>
        <v/>
      </c>
      <c r="H48" s="91" t="str">
        <f>IF(ISNA(VLOOKUP(A48,Data!A:G,7,FALSE)),"",IF((VLOOKUP(A48,Data!A:G,7,FALSE)=0),"",VLOOKUP(A48,Data!A:G,7,FALSE)))</f>
        <v/>
      </c>
    </row>
    <row r="49" spans="1:8" hidden="1" x14ac:dyDescent="0.2">
      <c r="A49" s="45">
        <v>37</v>
      </c>
      <c r="B49" s="50"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73" t="str">
        <f>IF(ISNA(VLOOKUP(A49,Data!A:G,5,FALSE)),"",IF((VLOOKUP(A49,Data!A:G,5,FALSE)=0),"",VLOOKUP(A49,Data!A:G,5,FALSE)))</f>
        <v/>
      </c>
      <c r="F49" s="273"/>
      <c r="G49" s="90" t="str">
        <f>IF(ISNA(VLOOKUP(A49,Data!A:G,6,FALSE)),"",IF((VLOOKUP(A49,Data!A:G,6,FALSE)=0),"",VLOOKUP(A49,Data!A:G,6,FALSE)))</f>
        <v/>
      </c>
      <c r="H49" s="91" t="str">
        <f>IF(ISNA(VLOOKUP(A49,Data!A:G,7,FALSE)),"",IF((VLOOKUP(A49,Data!A:G,7,FALSE)=0),"",VLOOKUP(A49,Data!A:G,7,FALSE)))</f>
        <v/>
      </c>
    </row>
    <row r="50" spans="1:8" hidden="1" x14ac:dyDescent="0.2">
      <c r="A50" s="45">
        <v>38</v>
      </c>
      <c r="B50" s="50"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73" t="str">
        <f>IF(ISNA(VLOOKUP(A50,Data!A:G,5,FALSE)),"",IF((VLOOKUP(A50,Data!A:G,5,FALSE)=0),"",VLOOKUP(A50,Data!A:G,5,FALSE)))</f>
        <v/>
      </c>
      <c r="F50" s="273"/>
      <c r="G50" s="90" t="str">
        <f>IF(ISNA(VLOOKUP(A50,Data!A:G,6,FALSE)),"",IF((VLOOKUP(A50,Data!A:G,6,FALSE)=0),"",VLOOKUP(A50,Data!A:G,6,FALSE)))</f>
        <v/>
      </c>
      <c r="H50" s="91" t="str">
        <f>IF(ISNA(VLOOKUP(A50,Data!A:G,7,FALSE)),"",IF((VLOOKUP(A50,Data!A:G,7,FALSE)=0),"",VLOOKUP(A50,Data!A:G,7,FALSE)))</f>
        <v/>
      </c>
    </row>
    <row r="51" spans="1:8" hidden="1" x14ac:dyDescent="0.2">
      <c r="A51" s="45">
        <v>39</v>
      </c>
      <c r="B51" s="50"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73" t="str">
        <f>IF(ISNA(VLOOKUP(A51,Data!A:G,5,FALSE)),"",IF((VLOOKUP(A51,Data!A:G,5,FALSE)=0),"",VLOOKUP(A51,Data!A:G,5,FALSE)))</f>
        <v/>
      </c>
      <c r="F51" s="273"/>
      <c r="G51" s="90" t="str">
        <f>IF(ISNA(VLOOKUP(A51,Data!A:G,6,FALSE)),"",IF((VLOOKUP(A51,Data!A:G,6,FALSE)=0),"",VLOOKUP(A51,Data!A:G,6,FALSE)))</f>
        <v/>
      </c>
      <c r="H51" s="91" t="str">
        <f>IF(ISNA(VLOOKUP(A51,Data!A:G,7,FALSE)),"",IF((VLOOKUP(A51,Data!A:G,7,FALSE)=0),"",VLOOKUP(A51,Data!A:G,7,FALSE)))</f>
        <v/>
      </c>
    </row>
    <row r="52" spans="1:8" hidden="1" x14ac:dyDescent="0.2">
      <c r="A52" s="45">
        <v>40</v>
      </c>
      <c r="B52" s="50"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73" t="str">
        <f>IF(ISNA(VLOOKUP(A52,Data!A:G,5,FALSE)),"",IF((VLOOKUP(A52,Data!A:G,5,FALSE)=0),"",VLOOKUP(A52,Data!A:G,5,FALSE)))</f>
        <v/>
      </c>
      <c r="F52" s="273"/>
      <c r="G52" s="90" t="str">
        <f>IF(ISNA(VLOOKUP(A52,Data!A:G,6,FALSE)),"",IF((VLOOKUP(A52,Data!A:G,6,FALSE)=0),"",VLOOKUP(A52,Data!A:G,6,FALSE)))</f>
        <v/>
      </c>
      <c r="H52" s="91" t="str">
        <f>IF(ISNA(VLOOKUP(A52,Data!A:G,7,FALSE)),"",IF((VLOOKUP(A52,Data!A:G,7,FALSE)=0),"",VLOOKUP(A52,Data!A:G,7,FALSE)))</f>
        <v/>
      </c>
    </row>
    <row r="53" spans="1:8" hidden="1" x14ac:dyDescent="0.2">
      <c r="A53" s="45">
        <v>41</v>
      </c>
      <c r="B53" s="50"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73" t="str">
        <f>IF(ISNA(VLOOKUP(A53,Data!A:G,5,FALSE)),"",IF((VLOOKUP(A53,Data!A:G,5,FALSE)=0),"",VLOOKUP(A53,Data!A:G,5,FALSE)))</f>
        <v/>
      </c>
      <c r="F53" s="273"/>
      <c r="G53" s="90" t="str">
        <f>IF(ISNA(VLOOKUP(A53,Data!A:G,6,FALSE)),"",IF((VLOOKUP(A53,Data!A:G,6,FALSE)=0),"",VLOOKUP(A53,Data!A:G,6,FALSE)))</f>
        <v/>
      </c>
      <c r="H53" s="91" t="str">
        <f>IF(ISNA(VLOOKUP(A53,Data!A:G,7,FALSE)),"",IF((VLOOKUP(A53,Data!A:G,7,FALSE)=0),"",VLOOKUP(A53,Data!A:G,7,FALSE)))</f>
        <v/>
      </c>
    </row>
    <row r="54" spans="1:8" hidden="1" x14ac:dyDescent="0.2">
      <c r="A54" s="45">
        <v>42</v>
      </c>
      <c r="B54" s="50"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73" t="str">
        <f>IF(ISNA(VLOOKUP(A54,Data!A:G,5,FALSE)),"",IF((VLOOKUP(A54,Data!A:G,5,FALSE)=0),"",VLOOKUP(A54,Data!A:G,5,FALSE)))</f>
        <v/>
      </c>
      <c r="F54" s="273"/>
      <c r="G54" s="90" t="str">
        <f>IF(ISNA(VLOOKUP(A54,Data!A:G,6,FALSE)),"",IF((VLOOKUP(A54,Data!A:G,6,FALSE)=0),"",VLOOKUP(A54,Data!A:G,6,FALSE)))</f>
        <v/>
      </c>
      <c r="H54" s="91" t="str">
        <f>IF(ISNA(VLOOKUP(A54,Data!A:G,7,FALSE)),"",IF((VLOOKUP(A54,Data!A:G,7,FALSE)=0),"",VLOOKUP(A54,Data!A:G,7,FALSE)))</f>
        <v/>
      </c>
    </row>
    <row r="55" spans="1:8" hidden="1" x14ac:dyDescent="0.2">
      <c r="A55" s="45">
        <v>43</v>
      </c>
      <c r="B55" s="50"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73" t="str">
        <f>IF(ISNA(VLOOKUP(A55,Data!A:G,5,FALSE)),"",IF((VLOOKUP(A55,Data!A:G,5,FALSE)=0),"",VLOOKUP(A55,Data!A:G,5,FALSE)))</f>
        <v/>
      </c>
      <c r="F55" s="273"/>
      <c r="G55" s="90" t="str">
        <f>IF(ISNA(VLOOKUP(A55,Data!A:G,6,FALSE)),"",IF((VLOOKUP(A55,Data!A:G,6,FALSE)=0),"",VLOOKUP(A55,Data!A:G,6,FALSE)))</f>
        <v/>
      </c>
      <c r="H55" s="91" t="str">
        <f>IF(ISNA(VLOOKUP(A55,Data!A:G,7,FALSE)),"",IF((VLOOKUP(A55,Data!A:G,7,FALSE)=0),"",VLOOKUP(A55,Data!A:G,7,FALSE)))</f>
        <v/>
      </c>
    </row>
    <row r="56" spans="1:8" hidden="1" x14ac:dyDescent="0.2">
      <c r="A56" s="45">
        <v>44</v>
      </c>
      <c r="B56" s="50"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73" t="str">
        <f>IF(ISNA(VLOOKUP(A56,Data!A:G,5,FALSE)),"",IF((VLOOKUP(A56,Data!A:G,5,FALSE)=0),"",VLOOKUP(A56,Data!A:G,5,FALSE)))</f>
        <v/>
      </c>
      <c r="F56" s="273"/>
      <c r="G56" s="90" t="str">
        <f>IF(ISNA(VLOOKUP(A56,Data!A:G,6,FALSE)),"",IF((VLOOKUP(A56,Data!A:G,6,FALSE)=0),"",VLOOKUP(A56,Data!A:G,6,FALSE)))</f>
        <v/>
      </c>
      <c r="H56" s="91" t="str">
        <f>IF(ISNA(VLOOKUP(A56,Data!A:G,7,FALSE)),"",IF((VLOOKUP(A56,Data!A:G,7,FALSE)=0),"",VLOOKUP(A56,Data!A:G,7,FALSE)))</f>
        <v/>
      </c>
    </row>
    <row r="57" spans="1:8" hidden="1" x14ac:dyDescent="0.2">
      <c r="A57" s="45">
        <v>45</v>
      </c>
      <c r="B57" s="50"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73" t="str">
        <f>IF(ISNA(VLOOKUP(A57,Data!A:G,5,FALSE)),"",IF((VLOOKUP(A57,Data!A:G,5,FALSE)=0),"",VLOOKUP(A57,Data!A:G,5,FALSE)))</f>
        <v/>
      </c>
      <c r="F57" s="273"/>
      <c r="G57" s="90" t="str">
        <f>IF(ISNA(VLOOKUP(A57,Data!A:G,6,FALSE)),"",IF((VLOOKUP(A57,Data!A:G,6,FALSE)=0),"",VLOOKUP(A57,Data!A:G,6,FALSE)))</f>
        <v/>
      </c>
      <c r="H57" s="91" t="str">
        <f>IF(ISNA(VLOOKUP(A57,Data!A:G,7,FALSE)),"",IF((VLOOKUP(A57,Data!A:G,7,FALSE)=0),"",VLOOKUP(A57,Data!A:G,7,FALSE)))</f>
        <v/>
      </c>
    </row>
    <row r="58" spans="1:8" hidden="1" x14ac:dyDescent="0.2">
      <c r="A58" s="45">
        <v>46</v>
      </c>
      <c r="B58" s="50"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73" t="str">
        <f>IF(ISNA(VLOOKUP(A58,Data!A:G,5,FALSE)),"",IF((VLOOKUP(A58,Data!A:G,5,FALSE)=0),"",VLOOKUP(A58,Data!A:G,5,FALSE)))</f>
        <v/>
      </c>
      <c r="F58" s="273"/>
      <c r="G58" s="90" t="str">
        <f>IF(ISNA(VLOOKUP(A58,Data!A:G,6,FALSE)),"",IF((VLOOKUP(A58,Data!A:G,6,FALSE)=0),"",VLOOKUP(A58,Data!A:G,6,FALSE)))</f>
        <v/>
      </c>
      <c r="H58" s="91" t="str">
        <f>IF(ISNA(VLOOKUP(A58,Data!A:G,7,FALSE)),"",IF((VLOOKUP(A58,Data!A:G,7,FALSE)=0),"",VLOOKUP(A58,Data!A:G,7,FALSE)))</f>
        <v/>
      </c>
    </row>
    <row r="59" spans="1:8" hidden="1" x14ac:dyDescent="0.2">
      <c r="A59" s="45">
        <v>47</v>
      </c>
      <c r="B59" s="50"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73" t="str">
        <f>IF(ISNA(VLOOKUP(A59,Data!A:G,5,FALSE)),"",IF((VLOOKUP(A59,Data!A:G,5,FALSE)=0),"",VLOOKUP(A59,Data!A:G,5,FALSE)))</f>
        <v/>
      </c>
      <c r="F59" s="273"/>
      <c r="G59" s="90" t="str">
        <f>IF(ISNA(VLOOKUP(A59,Data!A:G,6,FALSE)),"",IF((VLOOKUP(A59,Data!A:G,6,FALSE)=0),"",VLOOKUP(A59,Data!A:G,6,FALSE)))</f>
        <v/>
      </c>
      <c r="H59" s="91" t="str">
        <f>IF(ISNA(VLOOKUP(A59,Data!A:G,7,FALSE)),"",IF((VLOOKUP(A59,Data!A:G,7,FALSE)=0),"",VLOOKUP(A59,Data!A:G,7,FALSE)))</f>
        <v/>
      </c>
    </row>
    <row r="60" spans="1:8" hidden="1" x14ac:dyDescent="0.2">
      <c r="A60" s="45">
        <v>48</v>
      </c>
      <c r="B60" s="50"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73" t="str">
        <f>IF(ISNA(VLOOKUP(A60,Data!A:G,5,FALSE)),"",IF((VLOOKUP(A60,Data!A:G,5,FALSE)=0),"",VLOOKUP(A60,Data!A:G,5,FALSE)))</f>
        <v/>
      </c>
      <c r="F60" s="273"/>
      <c r="G60" s="90" t="str">
        <f>IF(ISNA(VLOOKUP(A60,Data!A:G,6,FALSE)),"",IF((VLOOKUP(A60,Data!A:G,6,FALSE)=0),"",VLOOKUP(A60,Data!A:G,6,FALSE)))</f>
        <v/>
      </c>
      <c r="H60" s="91" t="str">
        <f>IF(ISNA(VLOOKUP(A60,Data!A:G,7,FALSE)),"",IF((VLOOKUP(A60,Data!A:G,7,FALSE)=0),"",VLOOKUP(A60,Data!A:G,7,FALSE)))</f>
        <v/>
      </c>
    </row>
    <row r="61" spans="1:8" hidden="1" x14ac:dyDescent="0.2">
      <c r="A61" s="45">
        <v>49</v>
      </c>
      <c r="B61" s="50"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73" t="str">
        <f>IF(ISNA(VLOOKUP(A61,Data!A:G,5,FALSE)),"",IF((VLOOKUP(A61,Data!A:G,5,FALSE)=0),"",VLOOKUP(A61,Data!A:G,5,FALSE)))</f>
        <v/>
      </c>
      <c r="F61" s="273"/>
      <c r="G61" s="90" t="str">
        <f>IF(ISNA(VLOOKUP(A61,Data!A:G,6,FALSE)),"",IF((VLOOKUP(A61,Data!A:G,6,FALSE)=0),"",VLOOKUP(A61,Data!A:G,6,FALSE)))</f>
        <v/>
      </c>
      <c r="H61" s="91" t="str">
        <f>IF(ISNA(VLOOKUP(A61,Data!A:G,7,FALSE)),"",IF((VLOOKUP(A61,Data!A:G,7,FALSE)=0),"",VLOOKUP(A61,Data!A:G,7,FALSE)))</f>
        <v/>
      </c>
    </row>
    <row r="62" spans="1:8" hidden="1" x14ac:dyDescent="0.2">
      <c r="A62" s="45">
        <v>50</v>
      </c>
      <c r="B62" s="50"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73" t="str">
        <f>IF(ISNA(VLOOKUP(A62,Data!A:G,5,FALSE)),"",IF((VLOOKUP(A62,Data!A:G,5,FALSE)=0),"",VLOOKUP(A62,Data!A:G,5,FALSE)))</f>
        <v/>
      </c>
      <c r="F62" s="273"/>
      <c r="G62" s="90" t="str">
        <f>IF(ISNA(VLOOKUP(A62,Data!A:G,6,FALSE)),"",IF((VLOOKUP(A62,Data!A:G,6,FALSE)=0),"",VLOOKUP(A62,Data!A:G,6,FALSE)))</f>
        <v/>
      </c>
      <c r="H62" s="91" t="str">
        <f>IF(ISNA(VLOOKUP(A62,Data!A:G,7,FALSE)),"",IF((VLOOKUP(A62,Data!A:G,7,FALSE)=0),"",VLOOKUP(A62,Data!A:G,7,FALSE)))</f>
        <v/>
      </c>
    </row>
    <row r="63" spans="1:8" hidden="1" x14ac:dyDescent="0.2">
      <c r="A63" s="45">
        <v>51</v>
      </c>
      <c r="B63" s="50"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73" t="str">
        <f>IF(ISNA(VLOOKUP(A63,Data!A:G,5,FALSE)),"",IF((VLOOKUP(A63,Data!A:G,5,FALSE)=0),"",VLOOKUP(A63,Data!A:G,5,FALSE)))</f>
        <v/>
      </c>
      <c r="F63" s="273"/>
      <c r="G63" s="90" t="str">
        <f>IF(ISNA(VLOOKUP(A63,Data!A:G,6,FALSE)),"",IF((VLOOKUP(A63,Data!A:G,6,FALSE)=0),"",VLOOKUP(A63,Data!A:G,6,FALSE)))</f>
        <v/>
      </c>
      <c r="H63" s="91" t="str">
        <f>IF(ISNA(VLOOKUP(A63,Data!A:G,7,FALSE)),"",IF((VLOOKUP(A63,Data!A:G,7,FALSE)=0),"",VLOOKUP(A63,Data!A:G,7,FALSE)))</f>
        <v/>
      </c>
    </row>
    <row r="64" spans="1:8" hidden="1" x14ac:dyDescent="0.2">
      <c r="A64" s="45">
        <v>52</v>
      </c>
      <c r="B64" s="50"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73" t="str">
        <f>IF(ISNA(VLOOKUP(A64,Data!A:G,5,FALSE)),"",IF((VLOOKUP(A64,Data!A:G,5,FALSE)=0),"",VLOOKUP(A64,Data!A:G,5,FALSE)))</f>
        <v/>
      </c>
      <c r="F64" s="273"/>
      <c r="G64" s="90" t="str">
        <f>IF(ISNA(VLOOKUP(A64,Data!A:G,6,FALSE)),"",IF((VLOOKUP(A64,Data!A:G,6,FALSE)=0),"",VLOOKUP(A64,Data!A:G,6,FALSE)))</f>
        <v/>
      </c>
      <c r="H64" s="91" t="str">
        <f>IF(ISNA(VLOOKUP(A64,Data!A:G,7,FALSE)),"",IF((VLOOKUP(A64,Data!A:G,7,FALSE)=0),"",VLOOKUP(A64,Data!A:G,7,FALSE)))</f>
        <v/>
      </c>
    </row>
    <row r="65" spans="1:8" hidden="1" x14ac:dyDescent="0.2">
      <c r="A65" s="45">
        <v>53</v>
      </c>
      <c r="B65" s="50"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73" t="str">
        <f>IF(ISNA(VLOOKUP(A65,Data!A:G,5,FALSE)),"",IF((VLOOKUP(A65,Data!A:G,5,FALSE)=0),"",VLOOKUP(A65,Data!A:G,5,FALSE)))</f>
        <v/>
      </c>
      <c r="F65" s="273"/>
      <c r="G65" s="90" t="str">
        <f>IF(ISNA(VLOOKUP(A65,Data!A:G,6,FALSE)),"",IF((VLOOKUP(A65,Data!A:G,6,FALSE)=0),"",VLOOKUP(A65,Data!A:G,6,FALSE)))</f>
        <v/>
      </c>
      <c r="H65" s="91" t="str">
        <f>IF(ISNA(VLOOKUP(A65,Data!A:G,7,FALSE)),"",IF((VLOOKUP(A65,Data!A:G,7,FALSE)=0),"",VLOOKUP(A65,Data!A:G,7,FALSE)))</f>
        <v/>
      </c>
    </row>
    <row r="66" spans="1:8" hidden="1" x14ac:dyDescent="0.2">
      <c r="A66" s="45">
        <v>54</v>
      </c>
      <c r="B66" s="50"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73" t="str">
        <f>IF(ISNA(VLOOKUP(A66,Data!A:G,5,FALSE)),"",IF((VLOOKUP(A66,Data!A:G,5,FALSE)=0),"",VLOOKUP(A66,Data!A:G,5,FALSE)))</f>
        <v/>
      </c>
      <c r="F66" s="273"/>
      <c r="G66" s="90" t="str">
        <f>IF(ISNA(VLOOKUP(A66,Data!A:G,6,FALSE)),"",IF((VLOOKUP(A66,Data!A:G,6,FALSE)=0),"",VLOOKUP(A66,Data!A:G,6,FALSE)))</f>
        <v/>
      </c>
      <c r="H66" s="91" t="str">
        <f>IF(ISNA(VLOOKUP(A66,Data!A:G,7,FALSE)),"",IF((VLOOKUP(A66,Data!A:G,7,FALSE)=0),"",VLOOKUP(A66,Data!A:G,7,FALSE)))</f>
        <v/>
      </c>
    </row>
    <row r="67" spans="1:8" hidden="1" x14ac:dyDescent="0.2">
      <c r="A67" s="45">
        <v>55</v>
      </c>
      <c r="B67" s="50"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73" t="str">
        <f>IF(ISNA(VLOOKUP(A67,Data!A:G,5,FALSE)),"",IF((VLOOKUP(A67,Data!A:G,5,FALSE)=0),"",VLOOKUP(A67,Data!A:G,5,FALSE)))</f>
        <v/>
      </c>
      <c r="F67" s="273"/>
      <c r="G67" s="90" t="str">
        <f>IF(ISNA(VLOOKUP(A67,Data!A:G,6,FALSE)),"",IF((VLOOKUP(A67,Data!A:G,6,FALSE)=0),"",VLOOKUP(A67,Data!A:G,6,FALSE)))</f>
        <v/>
      </c>
      <c r="H67" s="91" t="str">
        <f>IF(ISNA(VLOOKUP(A67,Data!A:G,7,FALSE)),"",IF((VLOOKUP(A67,Data!A:G,7,FALSE)=0),"",VLOOKUP(A67,Data!A:G,7,FALSE)))</f>
        <v/>
      </c>
    </row>
    <row r="68" spans="1:8" hidden="1" x14ac:dyDescent="0.2">
      <c r="A68" s="45">
        <v>56</v>
      </c>
      <c r="B68" s="50"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73" t="str">
        <f>IF(ISNA(VLOOKUP(A68,Data!A:G,5,FALSE)),"",IF((VLOOKUP(A68,Data!A:G,5,FALSE)=0),"",VLOOKUP(A68,Data!A:G,5,FALSE)))</f>
        <v/>
      </c>
      <c r="F68" s="273"/>
      <c r="G68" s="90" t="str">
        <f>IF(ISNA(VLOOKUP(A68,Data!A:G,6,FALSE)),"",IF((VLOOKUP(A68,Data!A:G,6,FALSE)=0),"",VLOOKUP(A68,Data!A:G,6,FALSE)))</f>
        <v/>
      </c>
      <c r="H68" s="91" t="str">
        <f>IF(ISNA(VLOOKUP(A68,Data!A:G,7,FALSE)),"",IF((VLOOKUP(A68,Data!A:G,7,FALSE)=0),"",VLOOKUP(A68,Data!A:G,7,FALSE)))</f>
        <v/>
      </c>
    </row>
    <row r="69" spans="1:8" hidden="1" x14ac:dyDescent="0.2">
      <c r="A69" s="45">
        <v>57</v>
      </c>
      <c r="B69" s="50"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73" t="str">
        <f>IF(ISNA(VLOOKUP(A69,Data!A:G,5,FALSE)),"",IF((VLOOKUP(A69,Data!A:G,5,FALSE)=0),"",VLOOKUP(A69,Data!A:G,5,FALSE)))</f>
        <v/>
      </c>
      <c r="F69" s="273"/>
      <c r="G69" s="90" t="str">
        <f>IF(ISNA(VLOOKUP(A69,Data!A:G,6,FALSE)),"",IF((VLOOKUP(A69,Data!A:G,6,FALSE)=0),"",VLOOKUP(A69,Data!A:G,6,FALSE)))</f>
        <v/>
      </c>
      <c r="H69" s="91" t="str">
        <f>IF(ISNA(VLOOKUP(A69,Data!A:G,7,FALSE)),"",IF((VLOOKUP(A69,Data!A:G,7,FALSE)=0),"",VLOOKUP(A69,Data!A:G,7,FALSE)))</f>
        <v/>
      </c>
    </row>
    <row r="70" spans="1:8" hidden="1" x14ac:dyDescent="0.2">
      <c r="A70" s="45">
        <v>58</v>
      </c>
      <c r="B70" s="50"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73" t="str">
        <f>IF(ISNA(VLOOKUP(A70,Data!A:G,5,FALSE)),"",IF((VLOOKUP(A70,Data!A:G,5,FALSE)=0),"",VLOOKUP(A70,Data!A:G,5,FALSE)))</f>
        <v/>
      </c>
      <c r="F70" s="273"/>
      <c r="G70" s="90" t="str">
        <f>IF(ISNA(VLOOKUP(A70,Data!A:G,6,FALSE)),"",IF((VLOOKUP(A70,Data!A:G,6,FALSE)=0),"",VLOOKUP(A70,Data!A:G,6,FALSE)))</f>
        <v/>
      </c>
      <c r="H70" s="91" t="str">
        <f>IF(ISNA(VLOOKUP(A70,Data!A:G,7,FALSE)),"",IF((VLOOKUP(A70,Data!A:G,7,FALSE)=0),"",VLOOKUP(A70,Data!A:G,7,FALSE)))</f>
        <v/>
      </c>
    </row>
    <row r="71" spans="1:8" hidden="1" x14ac:dyDescent="0.2">
      <c r="A71" s="45">
        <v>59</v>
      </c>
      <c r="B71" s="50"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73" t="str">
        <f>IF(ISNA(VLOOKUP(A71,Data!A:G,5,FALSE)),"",IF((VLOOKUP(A71,Data!A:G,5,FALSE)=0),"",VLOOKUP(A71,Data!A:G,5,FALSE)))</f>
        <v/>
      </c>
      <c r="F71" s="273"/>
      <c r="G71" s="90" t="str">
        <f>IF(ISNA(VLOOKUP(A71,Data!A:G,6,FALSE)),"",IF((VLOOKUP(A71,Data!A:G,6,FALSE)=0),"",VLOOKUP(A71,Data!A:G,6,FALSE)))</f>
        <v/>
      </c>
      <c r="H71" s="91" t="str">
        <f>IF(ISNA(VLOOKUP(A71,Data!A:G,7,FALSE)),"",IF((VLOOKUP(A71,Data!A:G,7,FALSE)=0),"",VLOOKUP(A71,Data!A:G,7,FALSE)))</f>
        <v/>
      </c>
    </row>
    <row r="72" spans="1:8" hidden="1" x14ac:dyDescent="0.2">
      <c r="A72" s="45">
        <v>60</v>
      </c>
      <c r="B72" s="50"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73" t="str">
        <f>IF(ISNA(VLOOKUP(A72,Data!A:G,5,FALSE)),"",IF((VLOOKUP(A72,Data!A:G,5,FALSE)=0),"",VLOOKUP(A72,Data!A:G,5,FALSE)))</f>
        <v/>
      </c>
      <c r="F72" s="273"/>
      <c r="G72" s="90" t="str">
        <f>IF(ISNA(VLOOKUP(A72,Data!A:G,6,FALSE)),"",IF((VLOOKUP(A72,Data!A:G,6,FALSE)=0),"",VLOOKUP(A72,Data!A:G,6,FALSE)))</f>
        <v/>
      </c>
      <c r="H72" s="91" t="str">
        <f>IF(ISNA(VLOOKUP(A72,Data!A:G,7,FALSE)),"",IF((VLOOKUP(A72,Data!A:G,7,FALSE)=0),"",VLOOKUP(A72,Data!A:G,7,FALSE)))</f>
        <v/>
      </c>
    </row>
    <row r="73" spans="1:8" hidden="1" x14ac:dyDescent="0.2">
      <c r="A73" s="45">
        <v>61</v>
      </c>
      <c r="B73" s="50"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73" t="str">
        <f>IF(ISNA(VLOOKUP(A73,Data!A:G,5,FALSE)),"",IF((VLOOKUP(A73,Data!A:G,5,FALSE)=0),"",VLOOKUP(A73,Data!A:G,5,FALSE)))</f>
        <v/>
      </c>
      <c r="F73" s="273"/>
      <c r="G73" s="90" t="str">
        <f>IF(ISNA(VLOOKUP(A73,Data!A:G,6,FALSE)),"",IF((VLOOKUP(A73,Data!A:G,6,FALSE)=0),"",VLOOKUP(A73,Data!A:G,6,FALSE)))</f>
        <v/>
      </c>
      <c r="H73" s="91" t="str">
        <f>IF(ISNA(VLOOKUP(A73,Data!A:G,7,FALSE)),"",IF((VLOOKUP(A73,Data!A:G,7,FALSE)=0),"",VLOOKUP(A73,Data!A:G,7,FALSE)))</f>
        <v/>
      </c>
    </row>
    <row r="74" spans="1:8" hidden="1" x14ac:dyDescent="0.2">
      <c r="A74" s="45">
        <v>62</v>
      </c>
      <c r="B74" s="50"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73" t="str">
        <f>IF(ISNA(VLOOKUP(A74,Data!A:G,5,FALSE)),"",IF((VLOOKUP(A74,Data!A:G,5,FALSE)=0),"",VLOOKUP(A74,Data!A:G,5,FALSE)))</f>
        <v/>
      </c>
      <c r="F74" s="273"/>
      <c r="G74" s="90" t="str">
        <f>IF(ISNA(VLOOKUP(A74,Data!A:G,6,FALSE)),"",IF((VLOOKUP(A74,Data!A:G,6,FALSE)=0),"",VLOOKUP(A74,Data!A:G,6,FALSE)))</f>
        <v/>
      </c>
      <c r="H74" s="91" t="str">
        <f>IF(ISNA(VLOOKUP(A74,Data!A:G,7,FALSE)),"",IF((VLOOKUP(A74,Data!A:G,7,FALSE)=0),"",VLOOKUP(A74,Data!A:G,7,FALSE)))</f>
        <v/>
      </c>
    </row>
    <row r="75" spans="1:8" ht="13.5" thickBot="1" x14ac:dyDescent="0.25">
      <c r="A75" s="45">
        <v>63</v>
      </c>
      <c r="B75" s="51" t="str">
        <f>IF(ISNA(VLOOKUP(A75,Data!A:D,2,FALSE)),"",IF((VLOOKUP(A75,Data!A:D,2,FALSE)=0),"",VLOOKUP(A75,Data!A:D,2,FALSE)))</f>
        <v/>
      </c>
      <c r="C75" s="53" t="str">
        <f>IF(ISNA(VLOOKUP(A75,Data!A:D,4,FALSE)),"",IF((VLOOKUP(A75,Data!A:D,4,FALSE)=0),"",VLOOKUP(A75,Data!A:D,4,FALSE)))</f>
        <v/>
      </c>
      <c r="D75" s="52" t="str">
        <f>IF(ISNA(VLOOKUP(A75,Data!A:D,3,FALSE)),"",IF((VLOOKUP(A75,Data!A:D,3,FALSE)=0),"",VLOOKUP(A75,Data!A:D,3,FALSE)))</f>
        <v/>
      </c>
      <c r="E75" s="279" t="str">
        <f>IF(ISNA(VLOOKUP(A75,Data!A:G,5,FALSE)),"",IF((VLOOKUP(A75,Data!A:G,5,FALSE)=0),"",VLOOKUP(A75,Data!A:G,5,FALSE)))</f>
        <v/>
      </c>
      <c r="F75" s="279"/>
      <c r="G75" s="92" t="str">
        <f>IF(ISNA(VLOOKUP(A75,Data!A:G,6,FALSE)),"",IF((VLOOKUP(A75,Data!A:G,6,FALSE)=0),"",VLOOKUP(A75,Data!A:G,6,FALSE)))</f>
        <v/>
      </c>
      <c r="H75" s="93"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74:F74"/>
    <mergeCell ref="E75:F75"/>
    <mergeCell ref="E69:F69"/>
    <mergeCell ref="E70:F70"/>
    <mergeCell ref="E71:F71"/>
    <mergeCell ref="E72:F72"/>
    <mergeCell ref="E59:F59"/>
    <mergeCell ref="E60:F60"/>
    <mergeCell ref="E53:F53"/>
    <mergeCell ref="E54:F54"/>
    <mergeCell ref="E57:F57"/>
    <mergeCell ref="E58:F58"/>
    <mergeCell ref="E56:F56"/>
    <mergeCell ref="E51:F51"/>
    <mergeCell ref="E52:F52"/>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5:F55"/>
    <mergeCell ref="E35:F35"/>
    <mergeCell ref="E36:F36"/>
    <mergeCell ref="E18:F18"/>
    <mergeCell ref="E26:F26"/>
    <mergeCell ref="E27:F27"/>
    <mergeCell ref="E28:F28"/>
    <mergeCell ref="E22:F22"/>
    <mergeCell ref="E19:F19"/>
    <mergeCell ref="E20:F20"/>
    <mergeCell ref="E21:F21"/>
    <mergeCell ref="E29:F29"/>
    <mergeCell ref="E30:F30"/>
    <mergeCell ref="E31:F31"/>
    <mergeCell ref="E32:F32"/>
    <mergeCell ref="E33:F33"/>
    <mergeCell ref="E34:F34"/>
    <mergeCell ref="E25:F25"/>
    <mergeCell ref="E12:F12"/>
    <mergeCell ref="E13:F13"/>
    <mergeCell ref="E14:F14"/>
    <mergeCell ref="E15:F15"/>
    <mergeCell ref="E16:F16"/>
    <mergeCell ref="E17:F17"/>
    <mergeCell ref="D3:F3"/>
    <mergeCell ref="D2:F2"/>
    <mergeCell ref="D4:F4"/>
    <mergeCell ref="E23:F23"/>
    <mergeCell ref="E24:F24"/>
    <mergeCell ref="D5:F5"/>
    <mergeCell ref="D6:F6"/>
    <mergeCell ref="D7:F7"/>
    <mergeCell ref="D8:F8"/>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7"/>
    <col min="6" max="6" width="27.42578125" customWidth="1"/>
  </cols>
  <sheetData>
    <row r="1" spans="1:7" x14ac:dyDescent="0.2">
      <c r="A1" s="36" t="s">
        <v>117</v>
      </c>
      <c r="B1" s="36" t="s">
        <v>48</v>
      </c>
      <c r="C1" s="36" t="s">
        <v>43</v>
      </c>
      <c r="D1" s="36" t="s">
        <v>50</v>
      </c>
      <c r="E1" s="37" t="s">
        <v>126</v>
      </c>
      <c r="F1" t="s">
        <v>127</v>
      </c>
      <c r="G1" t="s">
        <v>136</v>
      </c>
    </row>
    <row r="2" spans="1:7" x14ac:dyDescent="0.2">
      <c r="A2" s="39">
        <f>FRA!J13</f>
        <v>0</v>
      </c>
      <c r="B2" s="54">
        <f>FRA!A13</f>
        <v>1</v>
      </c>
      <c r="C2" s="39">
        <f>FRA!D13</f>
        <v>0</v>
      </c>
      <c r="D2" s="40">
        <f>FRA!E13</f>
        <v>0</v>
      </c>
      <c r="E2" s="39">
        <f>FRA!F13</f>
        <v>0</v>
      </c>
      <c r="F2" s="40">
        <f>FRA!G13</f>
        <v>0</v>
      </c>
      <c r="G2" s="98">
        <f>FRA!H13</f>
        <v>0</v>
      </c>
    </row>
    <row r="3" spans="1:7" x14ac:dyDescent="0.2">
      <c r="A3" s="39">
        <f>FRA!J14</f>
        <v>0</v>
      </c>
      <c r="B3" s="55">
        <f>FRA!A14</f>
        <v>1</v>
      </c>
      <c r="C3" s="39">
        <f>FRA!D14</f>
        <v>0</v>
      </c>
      <c r="D3" s="40">
        <f>FRA!E14</f>
        <v>0</v>
      </c>
      <c r="E3" s="39">
        <f>FRA!F14</f>
        <v>0</v>
      </c>
      <c r="F3" s="40">
        <f>FRA!G14</f>
        <v>0</v>
      </c>
      <c r="G3" s="98">
        <f>FRA!H14</f>
        <v>0</v>
      </c>
    </row>
    <row r="4" spans="1:7" x14ac:dyDescent="0.2">
      <c r="A4" s="39">
        <f>FRA!J15</f>
        <v>1</v>
      </c>
      <c r="B4" s="55">
        <f>FRA!A15</f>
        <v>2</v>
      </c>
      <c r="C4" s="39" t="str">
        <f>FRA!D15</f>
        <v>P0</v>
      </c>
      <c r="D4" s="40" t="str">
        <f>FRA!E15</f>
        <v>Remove the plastic plant from the 6th floor staircase landing</v>
      </c>
      <c r="E4" s="39">
        <f>FRA!F15</f>
        <v>0</v>
      </c>
      <c r="F4" s="40">
        <f>FRA!G15</f>
        <v>0</v>
      </c>
      <c r="G4" s="98">
        <f>FRA!H15</f>
        <v>0</v>
      </c>
    </row>
    <row r="5" spans="1:7" x14ac:dyDescent="0.2">
      <c r="A5" s="39">
        <f>FRA!J16</f>
        <v>1</v>
      </c>
      <c r="B5" s="39">
        <f>FRA!A16</f>
        <v>2</v>
      </c>
      <c r="C5" s="39">
        <f>FRA!D16</f>
        <v>0</v>
      </c>
      <c r="D5" s="40">
        <f>FRA!E16</f>
        <v>0</v>
      </c>
      <c r="E5" s="39">
        <f>FRA!F16</f>
        <v>0</v>
      </c>
      <c r="F5" s="40">
        <f>FRA!G16</f>
        <v>0</v>
      </c>
      <c r="G5" s="98">
        <f>FRA!H16</f>
        <v>0</v>
      </c>
    </row>
    <row r="6" spans="1:7" x14ac:dyDescent="0.2">
      <c r="A6" s="39">
        <f>FRA!J17</f>
        <v>1</v>
      </c>
      <c r="B6" s="39">
        <f>FRA!A17</f>
        <v>3</v>
      </c>
      <c r="C6" s="39">
        <f>FRA!D17</f>
        <v>0</v>
      </c>
      <c r="D6" s="40">
        <f>FRA!E17</f>
        <v>0</v>
      </c>
      <c r="E6" s="39">
        <f>FRA!F17</f>
        <v>0</v>
      </c>
      <c r="F6" s="40">
        <f>FRA!G17</f>
        <v>0</v>
      </c>
      <c r="G6" s="98">
        <f>FRA!H17</f>
        <v>0</v>
      </c>
    </row>
    <row r="7" spans="1:7" x14ac:dyDescent="0.2">
      <c r="A7" s="39">
        <f>FRA!J18</f>
        <v>1</v>
      </c>
      <c r="B7" s="39">
        <v>0</v>
      </c>
      <c r="C7" s="39">
        <v>0</v>
      </c>
      <c r="D7" s="40">
        <v>0</v>
      </c>
      <c r="E7" s="39">
        <f>FRA!F18</f>
        <v>0</v>
      </c>
      <c r="F7" s="40">
        <f>FRA!G18</f>
        <v>0</v>
      </c>
      <c r="G7" s="98">
        <f>FRA!H18</f>
        <v>0</v>
      </c>
    </row>
    <row r="8" spans="1:7" x14ac:dyDescent="0.2">
      <c r="A8" s="39">
        <f>FRA!J19</f>
        <v>1</v>
      </c>
      <c r="B8" s="54">
        <f>FRA!A19</f>
        <v>4</v>
      </c>
      <c r="C8" s="39">
        <f>FRA!D19</f>
        <v>0</v>
      </c>
      <c r="D8" s="40" t="str">
        <f>FRA!E19</f>
        <v>There is a secure entry system and CCTV fitted to this block.</v>
      </c>
      <c r="E8" s="39">
        <f>FRA!F19</f>
        <v>0</v>
      </c>
      <c r="F8" s="40">
        <f>FRA!G19</f>
        <v>0</v>
      </c>
      <c r="G8" s="98">
        <f>FRA!H19</f>
        <v>0</v>
      </c>
    </row>
    <row r="9" spans="1:7" x14ac:dyDescent="0.2">
      <c r="A9" s="39">
        <f>FRA!J20</f>
        <v>1</v>
      </c>
      <c r="B9" s="55">
        <f>FRA!A20</f>
        <v>4</v>
      </c>
      <c r="C9" s="39">
        <f>FRA!D20</f>
        <v>0</v>
      </c>
      <c r="D9" s="40">
        <f>FRA!E20</f>
        <v>0</v>
      </c>
      <c r="E9" s="39">
        <f>FRA!F20</f>
        <v>0</v>
      </c>
      <c r="F9" s="40">
        <f>FRA!G20</f>
        <v>0</v>
      </c>
      <c r="G9" s="98">
        <f>FRA!H20</f>
        <v>0</v>
      </c>
    </row>
    <row r="10" spans="1:7" x14ac:dyDescent="0.2">
      <c r="A10" s="39">
        <f>FRA!J21</f>
        <v>1</v>
      </c>
      <c r="B10" s="39">
        <f>FRA!A21</f>
        <v>5</v>
      </c>
      <c r="C10" s="39">
        <f>FRA!D21</f>
        <v>0</v>
      </c>
      <c r="D10" s="40" t="str">
        <f>FRA!E21</f>
        <v>Bin chutes and bins are secured</v>
      </c>
      <c r="E10" s="39">
        <f>FRA!F21</f>
        <v>0</v>
      </c>
      <c r="F10" s="40">
        <f>FRA!G21</f>
        <v>0</v>
      </c>
      <c r="G10" s="98">
        <f>FRA!H21</f>
        <v>0</v>
      </c>
    </row>
    <row r="11" spans="1:7" x14ac:dyDescent="0.2">
      <c r="A11" s="39">
        <f>FRA!J22</f>
        <v>1</v>
      </c>
      <c r="B11" s="39">
        <f>FRA!A22</f>
        <v>5</v>
      </c>
      <c r="C11" s="39">
        <f>FRA!D22</f>
        <v>0</v>
      </c>
      <c r="D11" s="40">
        <f>FRA!E22</f>
        <v>0</v>
      </c>
      <c r="E11" s="39">
        <f>FRA!F22</f>
        <v>0</v>
      </c>
      <c r="F11" s="40">
        <f>FRA!G22</f>
        <v>0</v>
      </c>
      <c r="G11" s="98">
        <f>FRA!H22</f>
        <v>0</v>
      </c>
    </row>
    <row r="12" spans="1:7" x14ac:dyDescent="0.2">
      <c r="A12" s="39">
        <f>FRA!J24</f>
        <v>1</v>
      </c>
      <c r="B12" s="39">
        <f>FRA!A23</f>
        <v>6</v>
      </c>
      <c r="C12" s="39">
        <f>FRA!D23</f>
        <v>0</v>
      </c>
      <c r="D12" s="40">
        <f>FRA!E23</f>
        <v>0</v>
      </c>
      <c r="E12" s="39">
        <f>FRA!F23</f>
        <v>0</v>
      </c>
      <c r="F12" s="40">
        <f>FRA!G23</f>
        <v>0</v>
      </c>
      <c r="G12" s="98">
        <f>FRA!H23</f>
        <v>0</v>
      </c>
    </row>
    <row r="13" spans="1:7" x14ac:dyDescent="0.2">
      <c r="A13" s="39">
        <f>FRA!J25</f>
        <v>1</v>
      </c>
      <c r="B13" s="39">
        <f>FRA!A24</f>
        <v>6</v>
      </c>
      <c r="C13" s="39">
        <f>FRA!D24</f>
        <v>0</v>
      </c>
      <c r="D13" s="40">
        <f>FRA!E24</f>
        <v>0</v>
      </c>
      <c r="E13" s="39">
        <f>FRA!F24</f>
        <v>0</v>
      </c>
      <c r="F13" s="40">
        <f>FRA!G24</f>
        <v>0</v>
      </c>
      <c r="G13" s="98">
        <f>FRA!H24</f>
        <v>0</v>
      </c>
    </row>
    <row r="14" spans="1:7" x14ac:dyDescent="0.2">
      <c r="A14" s="39">
        <f>FRA!J25</f>
        <v>1</v>
      </c>
      <c r="B14" s="39">
        <v>0</v>
      </c>
      <c r="C14" s="39">
        <v>0</v>
      </c>
      <c r="D14" s="40">
        <v>0</v>
      </c>
      <c r="E14" s="39">
        <f>FRA!F25</f>
        <v>0</v>
      </c>
      <c r="F14" s="40">
        <f>FRA!G25</f>
        <v>0</v>
      </c>
      <c r="G14" s="98">
        <f>FRA!H25</f>
        <v>0</v>
      </c>
    </row>
    <row r="15" spans="1:7" x14ac:dyDescent="0.2">
      <c r="A15" s="39">
        <f>FRA!J26</f>
        <v>1</v>
      </c>
      <c r="B15" s="54">
        <f>FRA!A26</f>
        <v>7</v>
      </c>
      <c r="C15" s="39">
        <f>FRA!D26</f>
        <v>0</v>
      </c>
      <c r="D15" s="40">
        <f>FRA!E26</f>
        <v>0</v>
      </c>
      <c r="E15" s="39">
        <f>FRA!F26</f>
        <v>0</v>
      </c>
      <c r="F15" s="40">
        <f>FRA!G26</f>
        <v>0</v>
      </c>
      <c r="G15" s="98">
        <f>FRA!H26</f>
        <v>0</v>
      </c>
    </row>
    <row r="16" spans="1:7" x14ac:dyDescent="0.2">
      <c r="A16" s="39">
        <f>FRA!J27</f>
        <v>1</v>
      </c>
      <c r="B16" s="55">
        <f>FRA!A27</f>
        <v>7</v>
      </c>
      <c r="C16" s="39">
        <f>FRA!D27</f>
        <v>0</v>
      </c>
      <c r="D16" s="40">
        <f>FRA!E27</f>
        <v>0</v>
      </c>
      <c r="E16" s="39">
        <f>FRA!F27</f>
        <v>0</v>
      </c>
      <c r="F16" s="40">
        <f>FRA!G27</f>
        <v>0</v>
      </c>
      <c r="G16" s="98">
        <f>FRA!H27</f>
        <v>0</v>
      </c>
    </row>
    <row r="17" spans="1:7" x14ac:dyDescent="0.2">
      <c r="A17" s="39">
        <f>FRA!J28</f>
        <v>1</v>
      </c>
      <c r="B17" s="55">
        <v>0</v>
      </c>
      <c r="C17" s="39">
        <v>0</v>
      </c>
      <c r="D17" s="40">
        <v>0</v>
      </c>
      <c r="E17" s="39">
        <f>FRA!F28</f>
        <v>0</v>
      </c>
      <c r="F17" s="40">
        <f>FRA!G28</f>
        <v>0</v>
      </c>
      <c r="G17" s="98">
        <f>FRA!H28</f>
        <v>0</v>
      </c>
    </row>
    <row r="18" spans="1:7" x14ac:dyDescent="0.2">
      <c r="A18" s="39">
        <f>FRA!J29</f>
        <v>1</v>
      </c>
      <c r="B18" s="39">
        <f>FRA!A29</f>
        <v>8</v>
      </c>
      <c r="C18" s="39">
        <f>FRA!D29</f>
        <v>0</v>
      </c>
      <c r="D18" s="40" t="str">
        <f>FRA!E29</f>
        <v>Access to the roof secured by Gerda lock</v>
      </c>
      <c r="E18" s="39">
        <f>FRA!F29</f>
        <v>0</v>
      </c>
      <c r="F18" s="40">
        <f>FRA!G29</f>
        <v>0</v>
      </c>
      <c r="G18" s="98">
        <f>FRA!H29</f>
        <v>0</v>
      </c>
    </row>
    <row r="19" spans="1:7" x14ac:dyDescent="0.2">
      <c r="A19" s="39">
        <f>FRA!J30</f>
        <v>1</v>
      </c>
      <c r="B19" s="39">
        <f>FRA!A30</f>
        <v>8</v>
      </c>
      <c r="C19" s="39">
        <f>FRA!D30</f>
        <v>0</v>
      </c>
      <c r="D19" s="40">
        <f>FRA!E30</f>
        <v>0</v>
      </c>
      <c r="E19" s="39">
        <f>FRA!F30</f>
        <v>0</v>
      </c>
      <c r="F19" s="40">
        <f>FRA!G30</f>
        <v>0</v>
      </c>
      <c r="G19" s="98">
        <f>FRA!H30</f>
        <v>0</v>
      </c>
    </row>
    <row r="20" spans="1:7" x14ac:dyDescent="0.2">
      <c r="A20" s="39">
        <f>FRA!J31</f>
        <v>1</v>
      </c>
      <c r="B20" s="39">
        <v>0</v>
      </c>
      <c r="C20" s="39">
        <v>0</v>
      </c>
      <c r="D20" s="40">
        <v>0</v>
      </c>
      <c r="E20" s="39">
        <f>FRA!F31</f>
        <v>0</v>
      </c>
      <c r="F20" s="40">
        <f>FRA!G31</f>
        <v>0</v>
      </c>
      <c r="G20" s="98">
        <f>FRA!H31</f>
        <v>0</v>
      </c>
    </row>
    <row r="21" spans="1:7" x14ac:dyDescent="0.2">
      <c r="A21" s="39">
        <f>FRA!J32</f>
        <v>1</v>
      </c>
      <c r="B21" s="54">
        <f>FRA!A32</f>
        <v>9</v>
      </c>
      <c r="C21" s="39">
        <f>FRA!D32</f>
        <v>0</v>
      </c>
      <c r="D21" s="40" t="str">
        <f>FRA!E32</f>
        <v>The escape stairs are satisfactory for the number of persons expected in the building at any given time</v>
      </c>
      <c r="E21" s="39">
        <f>FRA!F32</f>
        <v>0</v>
      </c>
      <c r="F21" s="40">
        <f>FRA!G32</f>
        <v>0</v>
      </c>
      <c r="G21" s="98">
        <f>FRA!H32</f>
        <v>0</v>
      </c>
    </row>
    <row r="22" spans="1:7" x14ac:dyDescent="0.2">
      <c r="A22" s="39">
        <f>FRA!J33</f>
        <v>1</v>
      </c>
      <c r="B22" s="55">
        <f>FRA!A33</f>
        <v>9</v>
      </c>
      <c r="C22" s="39">
        <f>FRA!D33</f>
        <v>0</v>
      </c>
      <c r="D22" s="40">
        <f>FRA!E33</f>
        <v>0</v>
      </c>
      <c r="E22" s="39">
        <f>FRA!F33</f>
        <v>0</v>
      </c>
      <c r="F22" s="40">
        <f>FRA!G33</f>
        <v>0</v>
      </c>
      <c r="G22" s="98">
        <f>FRA!H33</f>
        <v>0</v>
      </c>
    </row>
    <row r="23" spans="1:7" x14ac:dyDescent="0.2">
      <c r="A23" s="39">
        <f>FRA!J34</f>
        <v>1</v>
      </c>
      <c r="B23" s="55">
        <f>FRA!A34</f>
        <v>10</v>
      </c>
      <c r="C23" s="39">
        <f>FRA!D34</f>
        <v>0</v>
      </c>
      <c r="D23" s="40">
        <f>FRA!E34</f>
        <v>0</v>
      </c>
      <c r="E23" s="39">
        <f>FRA!F34</f>
        <v>0</v>
      </c>
      <c r="F23" s="40">
        <f>FRA!G34</f>
        <v>0</v>
      </c>
      <c r="G23" s="98">
        <f>FRA!H34</f>
        <v>0</v>
      </c>
    </row>
    <row r="24" spans="1:7" x14ac:dyDescent="0.2">
      <c r="A24" s="39">
        <f>FRA!J35</f>
        <v>1</v>
      </c>
      <c r="B24" s="55">
        <f>FRA!A35</f>
        <v>10</v>
      </c>
      <c r="C24" s="39">
        <f>FRA!D35</f>
        <v>0</v>
      </c>
      <c r="D24" s="40">
        <f>FRA!E35</f>
        <v>0</v>
      </c>
      <c r="E24" s="39">
        <f>FRA!F35</f>
        <v>0</v>
      </c>
      <c r="F24" s="40">
        <f>FRA!G35</f>
        <v>0</v>
      </c>
      <c r="G24" s="98">
        <f>FRA!H35</f>
        <v>0</v>
      </c>
    </row>
    <row r="25" spans="1:7" x14ac:dyDescent="0.2">
      <c r="A25" s="39">
        <f>FRA!J36</f>
        <v>1</v>
      </c>
      <c r="B25" s="55">
        <f>FRA!A36</f>
        <v>11</v>
      </c>
      <c r="C25" s="39">
        <f>FRA!D36</f>
        <v>0</v>
      </c>
      <c r="D25" s="40" t="str">
        <f>FRA!E36</f>
        <v>The number of fire exits are adequate for the number of persons expected to be in the building as per the tables in Approved Document B Building Regulations.</v>
      </c>
      <c r="E25" s="39">
        <f>FRA!F36</f>
        <v>0</v>
      </c>
      <c r="F25" s="40">
        <f>FRA!G36</f>
        <v>0</v>
      </c>
      <c r="G25" s="98">
        <f>FRA!H36</f>
        <v>0</v>
      </c>
    </row>
    <row r="26" spans="1:7" x14ac:dyDescent="0.2">
      <c r="A26" s="39">
        <f>FRA!J37</f>
        <v>1</v>
      </c>
      <c r="B26" s="55">
        <f>FRA!A37</f>
        <v>11</v>
      </c>
      <c r="C26" s="39">
        <f>FRA!D37</f>
        <v>0</v>
      </c>
      <c r="D26" s="40">
        <f>FRA!E37</f>
        <v>0</v>
      </c>
      <c r="E26" s="39">
        <f>FRA!F37</f>
        <v>0</v>
      </c>
      <c r="F26" s="40">
        <f>FRA!G37</f>
        <v>0</v>
      </c>
      <c r="G26" s="98">
        <f>FRA!H37</f>
        <v>0</v>
      </c>
    </row>
    <row r="27" spans="1:7" x14ac:dyDescent="0.2">
      <c r="A27" s="39">
        <f>FRA!J38</f>
        <v>1</v>
      </c>
      <c r="B27" s="55">
        <f>FRA!A38</f>
        <v>12</v>
      </c>
      <c r="C27" s="39">
        <f>FRA!D38</f>
        <v>0</v>
      </c>
      <c r="D27" s="40">
        <f>FRA!E38</f>
        <v>0</v>
      </c>
      <c r="E27" s="39">
        <f>FRA!F38</f>
        <v>0</v>
      </c>
      <c r="F27" s="40">
        <f>FRA!G38</f>
        <v>0</v>
      </c>
      <c r="G27" s="98">
        <f>FRA!H38</f>
        <v>0</v>
      </c>
    </row>
    <row r="28" spans="1:7" x14ac:dyDescent="0.2">
      <c r="A28" s="39">
        <f>FRA!J39</f>
        <v>1</v>
      </c>
      <c r="B28" s="55">
        <f>FRA!A39</f>
        <v>12</v>
      </c>
      <c r="C28" s="39">
        <f>FRA!D39</f>
        <v>0</v>
      </c>
      <c r="D28" s="40">
        <f>FRA!E39</f>
        <v>0</v>
      </c>
      <c r="E28" s="39">
        <f>FRA!F39</f>
        <v>0</v>
      </c>
      <c r="F28" s="40">
        <f>FRA!G39</f>
        <v>0</v>
      </c>
      <c r="G28" s="98">
        <f>FRA!H39</f>
        <v>0</v>
      </c>
    </row>
    <row r="29" spans="1:7" x14ac:dyDescent="0.2">
      <c r="A29" s="39">
        <f>FRA!J40</f>
        <v>1</v>
      </c>
      <c r="B29" s="39">
        <f>FRA!A40</f>
        <v>13</v>
      </c>
      <c r="C29" s="39">
        <f>FRA!D40</f>
        <v>0</v>
      </c>
      <c r="D29" s="40" t="str">
        <f>FRA!E40</f>
        <v>The travel distances are satisfactory as per the recommendations in Approved Document B</v>
      </c>
      <c r="E29" s="39">
        <f>FRA!F40</f>
        <v>0</v>
      </c>
      <c r="F29" s="40">
        <f>FRA!G40</f>
        <v>0</v>
      </c>
      <c r="G29" s="98">
        <f>FRA!H40</f>
        <v>0</v>
      </c>
    </row>
    <row r="30" spans="1:7" x14ac:dyDescent="0.2">
      <c r="A30" s="39">
        <f>FRA!J41</f>
        <v>1</v>
      </c>
      <c r="B30" s="39">
        <f>FRA!A41</f>
        <v>13</v>
      </c>
      <c r="C30" s="39">
        <f>FRA!D41</f>
        <v>0</v>
      </c>
      <c r="D30" s="40">
        <f>FRA!E41</f>
        <v>0</v>
      </c>
      <c r="E30" s="39">
        <f>FRA!F41</f>
        <v>0</v>
      </c>
      <c r="F30" s="40">
        <f>FRA!G41</f>
        <v>0</v>
      </c>
      <c r="G30" s="98">
        <f>FRA!H41</f>
        <v>0</v>
      </c>
    </row>
    <row r="31" spans="1:7" x14ac:dyDescent="0.2">
      <c r="A31" s="39">
        <f>FRA!J42</f>
        <v>2</v>
      </c>
      <c r="B31" s="39">
        <f>FRA!A42</f>
        <v>14</v>
      </c>
      <c r="C31" s="39" t="str">
        <f>FRA!D42</f>
        <v>P1</v>
      </c>
      <c r="D31" s="40" t="str">
        <f>FRA!E42</f>
        <v>All flat entrance doors and communal doors in this block are FD30S doors fitted in accordance to BS8214. However FED 52 requires confirmation that the door is a certified FD30S door.</v>
      </c>
      <c r="E31" s="39">
        <f>FRA!F42</f>
        <v>0</v>
      </c>
      <c r="F31" s="40">
        <f>FRA!G42</f>
        <v>0</v>
      </c>
      <c r="G31" s="98">
        <f>FRA!H42</f>
        <v>0</v>
      </c>
    </row>
    <row r="32" spans="1:7" x14ac:dyDescent="0.2">
      <c r="A32" s="39">
        <f>FRA!J43</f>
        <v>3</v>
      </c>
      <c r="B32" s="39">
        <f>FRA!A43</f>
        <v>14</v>
      </c>
      <c r="C32" s="39" t="str">
        <f>FRA!D43</f>
        <v>P1</v>
      </c>
      <c r="D32" s="40" t="str">
        <f>FRA!E43</f>
        <v>All communal doors (x30) to all floors require service, maintenance and adjustment.</v>
      </c>
      <c r="E32" s="39">
        <f>FRA!F43</f>
        <v>0</v>
      </c>
      <c r="F32" s="40">
        <f>FRA!G43</f>
        <v>0</v>
      </c>
      <c r="G32" s="98">
        <f>FRA!H43</f>
        <v>0</v>
      </c>
    </row>
    <row r="33" spans="1:7" x14ac:dyDescent="0.2">
      <c r="A33" s="39">
        <f>FRA!J44</f>
        <v>4</v>
      </c>
      <c r="B33" s="39">
        <f>FRA!A44</f>
        <v>14</v>
      </c>
      <c r="C33" s="39" t="str">
        <f>FRA!D44</f>
        <v>P1</v>
      </c>
      <c r="D33" s="40" t="str">
        <f>FRA!E44</f>
        <v>FED 48 is missing its fire rated letterplate and this should be replaced</v>
      </c>
      <c r="E33" s="39">
        <f>FRA!F44</f>
        <v>0</v>
      </c>
      <c r="F33" s="40">
        <f>FRA!G44</f>
        <v>0</v>
      </c>
      <c r="G33" s="98">
        <f>FRA!H44</f>
        <v>0</v>
      </c>
    </row>
    <row r="34" spans="1:7" x14ac:dyDescent="0.2">
      <c r="A34" s="39">
        <f>FRA!J45</f>
        <v>5</v>
      </c>
      <c r="B34" s="39">
        <f>FRA!A45</f>
        <v>14</v>
      </c>
      <c r="C34" s="39" t="str">
        <f>FRA!D45</f>
        <v>P1</v>
      </c>
      <c r="D34" s="40" t="str">
        <f>FRA!E45</f>
        <v>Broken glazing to FED 34. Replace with appropriate fire rated material.</v>
      </c>
      <c r="E34" s="39">
        <f>FRA!F45</f>
        <v>0</v>
      </c>
      <c r="F34" s="40">
        <f>FRA!G45</f>
        <v>0</v>
      </c>
      <c r="G34" s="98">
        <f>FRA!H45</f>
        <v>0</v>
      </c>
    </row>
    <row r="35" spans="1:7" x14ac:dyDescent="0.2">
      <c r="A35" s="39">
        <f>FRA!J46</f>
        <v>6</v>
      </c>
      <c r="B35" s="39">
        <f>FRA!A46</f>
        <v>14</v>
      </c>
      <c r="C35" s="39" t="str">
        <f>FRA!D46</f>
        <v>P1</v>
      </c>
      <c r="D35" s="40" t="str">
        <f>FRA!E46</f>
        <v>Fit a fire rated letterbox to FED 16 as the doors letterbox has been vandalised and removed.</v>
      </c>
      <c r="E35" s="39">
        <f>FRA!F46</f>
        <v>0</v>
      </c>
      <c r="F35" s="40">
        <f>FRA!G46</f>
        <v>0</v>
      </c>
      <c r="G35" s="98">
        <f>FRA!H46</f>
        <v>0</v>
      </c>
    </row>
    <row r="36" spans="1:7" x14ac:dyDescent="0.2">
      <c r="A36" s="39">
        <f>FRA!J47</f>
        <v>7</v>
      </c>
      <c r="B36" s="39">
        <f>FRA!A47</f>
        <v>14</v>
      </c>
      <c r="C36" s="39" t="str">
        <f>FRA!D47</f>
        <v>P1</v>
      </c>
      <c r="D36" s="40" t="str">
        <f>FRA!E47</f>
        <v>Reinstate smoke seals to electrical intake on the 8th floor</v>
      </c>
      <c r="E36" s="39">
        <f>FRA!F47</f>
        <v>0</v>
      </c>
      <c r="F36" s="40">
        <f>FRA!G47</f>
        <v>0</v>
      </c>
      <c r="G36" s="98">
        <f>FRA!H47</f>
        <v>0</v>
      </c>
    </row>
    <row r="37" spans="1:7" x14ac:dyDescent="0.2">
      <c r="A37" s="39">
        <f>FRA!J48</f>
        <v>8</v>
      </c>
      <c r="B37" s="39">
        <f>FRA!A48</f>
        <v>14</v>
      </c>
      <c r="C37" s="39" t="str">
        <f>FRA!D48</f>
        <v>P1</v>
      </c>
      <c r="D37" s="40" t="str">
        <f>FRA!E48</f>
        <v>Repair or replace FED 16 as this door is damaged</v>
      </c>
      <c r="E37" s="39">
        <f>FRA!F48</f>
        <v>0</v>
      </c>
      <c r="F37" s="40">
        <f>FRA!G48</f>
        <v>0</v>
      </c>
      <c r="G37" s="98">
        <f>FRA!H48</f>
        <v>0</v>
      </c>
    </row>
    <row r="38" spans="1:7" x14ac:dyDescent="0.2">
      <c r="A38" s="39">
        <f>FRA!J49</f>
        <v>8</v>
      </c>
      <c r="B38" s="39">
        <f>FRA!A49</f>
        <v>14</v>
      </c>
      <c r="C38" s="39">
        <f>FRA!D49</f>
        <v>0</v>
      </c>
      <c r="D38" s="40">
        <f>FRA!E49</f>
        <v>0</v>
      </c>
      <c r="E38" s="39">
        <f>FRA!F49</f>
        <v>0</v>
      </c>
      <c r="F38" s="40">
        <f>FRA!G49</f>
        <v>0</v>
      </c>
      <c r="G38" s="98">
        <f>FRA!H49</f>
        <v>0</v>
      </c>
    </row>
    <row r="39" spans="1:7" x14ac:dyDescent="0.2">
      <c r="A39" s="39">
        <f>FRA!J50</f>
        <v>8</v>
      </c>
      <c r="B39" s="39">
        <f>FRA!A50</f>
        <v>14</v>
      </c>
      <c r="C39" s="39">
        <f>FRA!D50</f>
        <v>0</v>
      </c>
      <c r="D39" s="40">
        <f>FRA!E50</f>
        <v>0</v>
      </c>
      <c r="E39" s="39">
        <f>FRA!F50</f>
        <v>0</v>
      </c>
      <c r="F39" s="40">
        <f>FRA!G50</f>
        <v>0</v>
      </c>
      <c r="G39" s="98">
        <f>FRA!H50</f>
        <v>0</v>
      </c>
    </row>
    <row r="40" spans="1:7" x14ac:dyDescent="0.2">
      <c r="A40" s="39">
        <f>FRA!J51</f>
        <v>8</v>
      </c>
      <c r="B40" s="39">
        <f>FRA!A51</f>
        <v>14</v>
      </c>
      <c r="C40" s="39">
        <f>FRA!D51</f>
        <v>0</v>
      </c>
      <c r="D40" s="40">
        <f>FRA!E51</f>
        <v>0</v>
      </c>
      <c r="E40" s="39">
        <f>FRA!F51</f>
        <v>0</v>
      </c>
      <c r="F40" s="40">
        <f>FRA!G51</f>
        <v>0</v>
      </c>
      <c r="G40" s="98">
        <f>FRA!H51</f>
        <v>0</v>
      </c>
    </row>
    <row r="41" spans="1:7" x14ac:dyDescent="0.2">
      <c r="A41" s="39">
        <f>FRA!J52</f>
        <v>8</v>
      </c>
      <c r="B41" s="39">
        <f>FRA!A52</f>
        <v>15</v>
      </c>
      <c r="C41" s="39">
        <f>FRA!D52</f>
        <v>0</v>
      </c>
      <c r="D41" s="40">
        <f>FRA!E52</f>
        <v>0</v>
      </c>
      <c r="E41" s="39">
        <f>FRA!F52</f>
        <v>0</v>
      </c>
      <c r="F41" s="40">
        <f>FRA!G52</f>
        <v>0</v>
      </c>
      <c r="G41" s="98">
        <f>FRA!H52</f>
        <v>0</v>
      </c>
    </row>
    <row r="42" spans="1:7" x14ac:dyDescent="0.2">
      <c r="A42" s="39">
        <f>FRA!J53</f>
        <v>8</v>
      </c>
      <c r="B42" s="39">
        <f>FRA!A53</f>
        <v>15</v>
      </c>
      <c r="C42" s="39">
        <f>FRA!D53</f>
        <v>0</v>
      </c>
      <c r="D42" s="40">
        <f>FRA!E53</f>
        <v>0</v>
      </c>
      <c r="E42" s="39">
        <f>FRA!F53</f>
        <v>0</v>
      </c>
      <c r="F42" s="40">
        <f>FRA!G53</f>
        <v>0</v>
      </c>
      <c r="G42" s="98">
        <f>FRA!H53</f>
        <v>0</v>
      </c>
    </row>
    <row r="43" spans="1:7" x14ac:dyDescent="0.2">
      <c r="A43" s="39">
        <f>FRA!J54</f>
        <v>8</v>
      </c>
      <c r="B43" s="39">
        <f>FRA!A54</f>
        <v>16</v>
      </c>
      <c r="C43" s="39">
        <f>FRA!D54</f>
        <v>0</v>
      </c>
      <c r="D43" s="40" t="str">
        <f>FRA!E54</f>
        <v>All escape routes lead to open air at ground level.</v>
      </c>
      <c r="E43" s="39">
        <f>FRA!F54</f>
        <v>0</v>
      </c>
      <c r="F43" s="40">
        <f>FRA!G54</f>
        <v>0</v>
      </c>
      <c r="G43" s="98">
        <f>FRA!H54</f>
        <v>0</v>
      </c>
    </row>
    <row r="44" spans="1:7" x14ac:dyDescent="0.2">
      <c r="A44" s="39">
        <f>FRA!J55</f>
        <v>8</v>
      </c>
      <c r="B44" s="39">
        <f>FRA!A55</f>
        <v>16</v>
      </c>
      <c r="C44" s="39">
        <f>FRA!D55</f>
        <v>0</v>
      </c>
      <c r="D44" s="40">
        <f>FRA!E55</f>
        <v>0</v>
      </c>
      <c r="E44" s="39">
        <f>FRA!F55</f>
        <v>0</v>
      </c>
      <c r="F44" s="40">
        <f>FRA!G55</f>
        <v>0</v>
      </c>
      <c r="G44" s="98">
        <f>FRA!H55</f>
        <v>0</v>
      </c>
    </row>
    <row r="45" spans="1:7" x14ac:dyDescent="0.2">
      <c r="A45" s="39">
        <f>FRA!J56</f>
        <v>8</v>
      </c>
      <c r="B45" s="39">
        <f>FRA!A56</f>
        <v>17</v>
      </c>
      <c r="C45" s="39">
        <f>FRA!D56</f>
        <v>0</v>
      </c>
      <c r="D45" s="40">
        <f>FRA!E56</f>
        <v>0</v>
      </c>
      <c r="E45" s="39">
        <f>FRA!F56</f>
        <v>0</v>
      </c>
      <c r="F45" s="40">
        <f>FRA!G56</f>
        <v>0</v>
      </c>
      <c r="G45" s="98">
        <f>FRA!H56</f>
        <v>0</v>
      </c>
    </row>
    <row r="46" spans="1:7" x14ac:dyDescent="0.2">
      <c r="A46" s="39">
        <f>FRA!J57</f>
        <v>8</v>
      </c>
      <c r="B46" s="39">
        <f>FRA!A57</f>
        <v>17</v>
      </c>
      <c r="C46" s="39">
        <f>FRA!D57</f>
        <v>0</v>
      </c>
      <c r="D46" s="40">
        <f>FRA!E57</f>
        <v>0</v>
      </c>
      <c r="E46" s="39">
        <f>FRA!F57</f>
        <v>0</v>
      </c>
      <c r="F46" s="40">
        <f>FRA!G57</f>
        <v>0</v>
      </c>
      <c r="G46" s="98">
        <f>FRA!H57</f>
        <v>0</v>
      </c>
    </row>
    <row r="47" spans="1:7" x14ac:dyDescent="0.2">
      <c r="A47" s="39">
        <f>FRA!J58</f>
        <v>9</v>
      </c>
      <c r="B47" s="39">
        <f>FRA!A58</f>
        <v>18</v>
      </c>
      <c r="C47" s="39" t="str">
        <f>FRA!D58</f>
        <v>P1</v>
      </c>
      <c r="D47" s="40" t="str">
        <f>FRA!E58</f>
        <v xml:space="preserve">Every stair nosing (both internal and external) should be highlighted internally &amp; externally with a minimum of a 25mm strip if photoluminescent or 50mm if plain white or yellow across the length of the front part of the step in order to achieve the required level of light reflectance (LRV 30 as a minimum) to reduce the risk of slips, trips and falls on the steps/stairs. </v>
      </c>
      <c r="E47" s="39">
        <f>FRA!F58</f>
        <v>0</v>
      </c>
      <c r="F47" s="40">
        <f>FRA!G58</f>
        <v>0</v>
      </c>
      <c r="G47" s="98">
        <f>FRA!H58</f>
        <v>0</v>
      </c>
    </row>
    <row r="48" spans="1:7" x14ac:dyDescent="0.2">
      <c r="A48" s="39">
        <f>FRA!J59</f>
        <v>9</v>
      </c>
      <c r="B48" s="39">
        <f>FRA!A59</f>
        <v>18</v>
      </c>
      <c r="C48" s="39">
        <f>FRA!D59</f>
        <v>0</v>
      </c>
      <c r="D48" s="40">
        <f>FRA!E59</f>
        <v>0</v>
      </c>
      <c r="E48" s="39">
        <f>FRA!F59</f>
        <v>0</v>
      </c>
      <c r="F48" s="40">
        <f>FRA!G59</f>
        <v>0</v>
      </c>
      <c r="G48" s="98">
        <f>FRA!H59</f>
        <v>0</v>
      </c>
    </row>
    <row r="49" spans="1:7" x14ac:dyDescent="0.2">
      <c r="A49" s="39">
        <f>FRA!J60</f>
        <v>9</v>
      </c>
      <c r="B49" s="39">
        <f>FRA!A60</f>
        <v>19</v>
      </c>
      <c r="C49" s="39">
        <f>FRA!D60</f>
        <v>0</v>
      </c>
      <c r="D49" s="40" t="str">
        <f>FRA!E60</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v>
      </c>
      <c r="E49" s="39">
        <f>FRA!F60</f>
        <v>0</v>
      </c>
      <c r="F49" s="40">
        <f>FRA!G60</f>
        <v>0</v>
      </c>
      <c r="G49" s="98">
        <f>FRA!H60</f>
        <v>0</v>
      </c>
    </row>
    <row r="50" spans="1:7" x14ac:dyDescent="0.2">
      <c r="A50" s="39">
        <f>FRA!J61</f>
        <v>9</v>
      </c>
      <c r="B50" s="39">
        <f>FRA!A61</f>
        <v>19</v>
      </c>
      <c r="C50" s="39">
        <f>FRA!D61</f>
        <v>0</v>
      </c>
      <c r="D50" s="40">
        <f>FRA!E61</f>
        <v>0</v>
      </c>
      <c r="E50" s="39">
        <f>FRA!F61</f>
        <v>0</v>
      </c>
      <c r="F50" s="40">
        <f>FRA!G61</f>
        <v>0</v>
      </c>
      <c r="G50" s="98">
        <f>FRA!H61</f>
        <v>0</v>
      </c>
    </row>
    <row r="51" spans="1:7" x14ac:dyDescent="0.2">
      <c r="A51" s="39">
        <f>FRA!J62</f>
        <v>9</v>
      </c>
      <c r="B51" s="39">
        <v>0</v>
      </c>
      <c r="C51" s="39">
        <v>0</v>
      </c>
      <c r="D51" s="40">
        <v>0</v>
      </c>
      <c r="E51" s="39">
        <f>FRA!F62</f>
        <v>0</v>
      </c>
      <c r="F51" s="40">
        <f>FRA!G62</f>
        <v>0</v>
      </c>
      <c r="G51" s="98">
        <f>FRA!H62</f>
        <v>0</v>
      </c>
    </row>
    <row r="52" spans="1:7" x14ac:dyDescent="0.2">
      <c r="A52" s="39">
        <f>FRA!J63</f>
        <v>10</v>
      </c>
      <c r="B52" s="54">
        <f>FRA!A63</f>
        <v>20</v>
      </c>
      <c r="C52" s="39" t="str">
        <f>FRA!D63</f>
        <v>P1</v>
      </c>
      <c r="D52" s="40" t="str">
        <f>FRA!E63</f>
        <v>There is emergency lighting is fitted (NM3) in this building, however it has not been fitted to BS5266-1 paragraph 6.4 and it is recommended that the emergency escape lighting's system design is reconfigured to BS5266-1 design layout. Alternatively, consideration should be given to fitting a Photoluminescent low level wayguidance system (PSPA Class D) in accordance with BS5266 part 6.</v>
      </c>
      <c r="E52" s="39">
        <f>FRA!F63</f>
        <v>0</v>
      </c>
      <c r="F52" s="40">
        <f>FRA!G63</f>
        <v>0</v>
      </c>
      <c r="G52" s="98">
        <f>FRA!H63</f>
        <v>0</v>
      </c>
    </row>
    <row r="53" spans="1:7" x14ac:dyDescent="0.2">
      <c r="A53" s="39">
        <f>FRA!J64</f>
        <v>10</v>
      </c>
      <c r="B53" s="55">
        <f>FRA!A64</f>
        <v>20</v>
      </c>
      <c r="C53" s="39">
        <f>FRA!D64</f>
        <v>0</v>
      </c>
      <c r="D53" s="40">
        <f>FRA!E64</f>
        <v>0</v>
      </c>
      <c r="E53" s="39">
        <f>FRA!F64</f>
        <v>0</v>
      </c>
      <c r="F53" s="40">
        <f>FRA!G64</f>
        <v>0</v>
      </c>
      <c r="G53" s="98">
        <f>FRA!H64</f>
        <v>0</v>
      </c>
    </row>
    <row r="54" spans="1:7" x14ac:dyDescent="0.2">
      <c r="A54" s="39">
        <f>FRA!J65</f>
        <v>10</v>
      </c>
      <c r="B54" s="55">
        <f>FRA!A65</f>
        <v>21</v>
      </c>
      <c r="C54" s="39">
        <f>FRA!D65</f>
        <v>0</v>
      </c>
      <c r="D54" s="40" t="str">
        <f>FRA!E65</f>
        <v>It appears to be in good working order, however, see Q20</v>
      </c>
      <c r="E54" s="39">
        <f>FRA!F65</f>
        <v>0</v>
      </c>
      <c r="F54" s="40">
        <f>FRA!G65</f>
        <v>0</v>
      </c>
      <c r="G54" s="98">
        <f>FRA!H65</f>
        <v>0</v>
      </c>
    </row>
    <row r="55" spans="1:7" x14ac:dyDescent="0.2">
      <c r="A55" s="39">
        <f>FRA!J66</f>
        <v>10</v>
      </c>
      <c r="B55" s="55">
        <f>FRA!A66</f>
        <v>21</v>
      </c>
      <c r="C55" s="39">
        <f>FRA!D66</f>
        <v>0</v>
      </c>
      <c r="D55" s="40">
        <f>FRA!E66</f>
        <v>0</v>
      </c>
      <c r="E55" s="39">
        <f>FRA!F66</f>
        <v>0</v>
      </c>
      <c r="F55" s="40">
        <f>FRA!G66</f>
        <v>0</v>
      </c>
      <c r="G55" s="98">
        <f>FRA!H66</f>
        <v>0</v>
      </c>
    </row>
    <row r="56" spans="1:7" x14ac:dyDescent="0.2">
      <c r="A56" s="39">
        <f>FRA!J67</f>
        <v>10</v>
      </c>
      <c r="B56" s="39">
        <v>0</v>
      </c>
      <c r="C56" s="39">
        <v>0</v>
      </c>
      <c r="D56" s="40">
        <v>0</v>
      </c>
      <c r="E56" s="39">
        <f>FRA!F67</f>
        <v>0</v>
      </c>
      <c r="F56" s="40">
        <f>FRA!G67</f>
        <v>0</v>
      </c>
      <c r="G56" s="98">
        <f>FRA!H67</f>
        <v>0</v>
      </c>
    </row>
    <row r="57" spans="1:7" x14ac:dyDescent="0.2">
      <c r="A57" s="39">
        <f>FRA!J68</f>
        <v>11</v>
      </c>
      <c r="B57" s="54">
        <f>FRA!A68</f>
        <v>22</v>
      </c>
      <c r="C57" s="39" t="str">
        <f>FRA!D68</f>
        <v>P3</v>
      </c>
      <c r="D57" s="40" t="str">
        <f>FRA!E68</f>
        <v>Fit Danger Electricity signs to electrical intakes ground floor.</v>
      </c>
      <c r="E57" s="39">
        <f>FRA!F68</f>
        <v>0</v>
      </c>
      <c r="F57" s="40">
        <f>FRA!G68</f>
        <v>0</v>
      </c>
      <c r="G57" s="98">
        <f>FRA!H68</f>
        <v>0</v>
      </c>
    </row>
    <row r="58" spans="1:7" x14ac:dyDescent="0.2">
      <c r="A58" s="39">
        <f>FRA!J69</f>
        <v>11</v>
      </c>
      <c r="B58" s="55">
        <f>FRA!A69</f>
        <v>22</v>
      </c>
      <c r="C58" s="39">
        <f>FRA!D69</f>
        <v>0</v>
      </c>
      <c r="D58" s="40">
        <f>FRA!E69</f>
        <v>0</v>
      </c>
      <c r="E58" s="39">
        <f>FRA!F69</f>
        <v>0</v>
      </c>
      <c r="F58" s="40">
        <f>FRA!G69</f>
        <v>0</v>
      </c>
      <c r="G58" s="98">
        <f>FRA!H69</f>
        <v>0</v>
      </c>
    </row>
    <row r="59" spans="1:7" x14ac:dyDescent="0.2">
      <c r="A59" s="39">
        <f>FRA!J70</f>
        <v>11</v>
      </c>
      <c r="B59" s="55">
        <f>FRA!A70</f>
        <v>22</v>
      </c>
      <c r="C59" s="39">
        <f>FRA!D70</f>
        <v>0</v>
      </c>
      <c r="D59" s="40">
        <f>FRA!E70</f>
        <v>0</v>
      </c>
      <c r="E59" s="39">
        <f>FRA!F70</f>
        <v>0</v>
      </c>
      <c r="F59" s="40">
        <f>FRA!G70</f>
        <v>0</v>
      </c>
      <c r="G59" s="98">
        <f>FRA!H70</f>
        <v>0</v>
      </c>
    </row>
    <row r="60" spans="1:7" x14ac:dyDescent="0.2">
      <c r="A60" s="39">
        <f>FRA!J71</f>
        <v>11</v>
      </c>
      <c r="B60" s="55">
        <f>FRA!A71</f>
        <v>22</v>
      </c>
      <c r="C60" s="39">
        <f>FRA!D71</f>
        <v>0</v>
      </c>
      <c r="D60" s="40">
        <f>FRA!E71</f>
        <v>0</v>
      </c>
      <c r="E60" s="39">
        <f>FRA!F71</f>
        <v>0</v>
      </c>
      <c r="F60" s="40">
        <f>FRA!G71</f>
        <v>0</v>
      </c>
      <c r="G60" s="98">
        <f>FRA!H71</f>
        <v>0</v>
      </c>
    </row>
    <row r="61" spans="1:7" x14ac:dyDescent="0.2">
      <c r="A61" s="39">
        <f>FRA!J72</f>
        <v>11</v>
      </c>
      <c r="B61" s="55">
        <f>FRA!A72</f>
        <v>22</v>
      </c>
      <c r="C61" s="39">
        <f>FRA!D72</f>
        <v>0</v>
      </c>
      <c r="D61" s="40">
        <f>FRA!E72</f>
        <v>0</v>
      </c>
      <c r="E61" s="39">
        <f>FRA!F72</f>
        <v>0</v>
      </c>
      <c r="F61" s="40">
        <f>FRA!G72</f>
        <v>0</v>
      </c>
      <c r="G61" s="98">
        <f>FRA!H72</f>
        <v>0</v>
      </c>
    </row>
    <row r="62" spans="1:7" x14ac:dyDescent="0.2">
      <c r="A62" s="39">
        <f>FRA!J73</f>
        <v>11</v>
      </c>
      <c r="B62" s="55">
        <f>FRA!A73</f>
        <v>22</v>
      </c>
      <c r="C62" s="39">
        <f>FRA!D73</f>
        <v>0</v>
      </c>
      <c r="D62" s="40">
        <f>FRA!E73</f>
        <v>0</v>
      </c>
      <c r="E62" s="39">
        <f>FRA!F73</f>
        <v>0</v>
      </c>
      <c r="F62" s="40">
        <f>FRA!G73</f>
        <v>0</v>
      </c>
      <c r="G62" s="98">
        <f>FRA!H73</f>
        <v>0</v>
      </c>
    </row>
    <row r="63" spans="1:7" x14ac:dyDescent="0.2">
      <c r="A63" s="39">
        <f>FRA!J74</f>
        <v>11</v>
      </c>
      <c r="B63" s="39">
        <f>FRA!A74</f>
        <v>23</v>
      </c>
      <c r="C63" s="39">
        <f>FRA!D74</f>
        <v>0</v>
      </c>
      <c r="D63" s="40" t="str">
        <f>FRA!E74</f>
        <v>Where fitted</v>
      </c>
      <c r="E63" s="39">
        <f>FRA!F74</f>
        <v>0</v>
      </c>
      <c r="F63" s="40">
        <f>FRA!G74</f>
        <v>0</v>
      </c>
      <c r="G63" s="98">
        <f>FRA!H74</f>
        <v>0</v>
      </c>
    </row>
    <row r="64" spans="1:7" x14ac:dyDescent="0.2">
      <c r="A64" s="39">
        <f>FRA!J75</f>
        <v>11</v>
      </c>
      <c r="B64" s="39">
        <f>FRA!A75</f>
        <v>23</v>
      </c>
      <c r="C64" s="39">
        <f>FRA!D75</f>
        <v>0</v>
      </c>
      <c r="D64" s="40">
        <f>FRA!E75</f>
        <v>0</v>
      </c>
      <c r="E64" s="39">
        <f>FRA!F75</f>
        <v>0</v>
      </c>
      <c r="F64" s="40">
        <f>FRA!G75</f>
        <v>0</v>
      </c>
      <c r="G64" s="98">
        <f>FRA!H75</f>
        <v>0</v>
      </c>
    </row>
    <row r="65" spans="1:7" x14ac:dyDescent="0.2">
      <c r="A65" s="39">
        <f>FRA!J76</f>
        <v>11</v>
      </c>
      <c r="B65" s="39">
        <v>0</v>
      </c>
      <c r="C65" s="39">
        <v>0</v>
      </c>
      <c r="D65" s="40">
        <v>0</v>
      </c>
      <c r="E65" s="39">
        <f>FRA!F76</f>
        <v>0</v>
      </c>
      <c r="F65" s="40">
        <f>FRA!G76</f>
        <v>0</v>
      </c>
      <c r="G65" s="98">
        <f>FRA!H76</f>
        <v>0</v>
      </c>
    </row>
    <row r="66" spans="1:7" x14ac:dyDescent="0.2">
      <c r="A66" s="39">
        <f>FRA!J77</f>
        <v>12</v>
      </c>
      <c r="B66" s="54">
        <f>FRA!A77</f>
        <v>24</v>
      </c>
      <c r="C66" s="39" t="str">
        <f>FRA!D77</f>
        <v>P1+</v>
      </c>
      <c r="D66" s="40" t="str">
        <f>FRA!E77</f>
        <v>It is understood that the flats have been fitted with domestic single point smoke detectors which would provide early warning of fire for the occupants of the flat, however, confirmation is required by Barnet Homes. If there is no detection in the dwelling flats then it is recommended that a BS5839-6 LD2 system is fitted to all flats.</v>
      </c>
      <c r="E66" s="39">
        <f>FRA!F77</f>
        <v>0</v>
      </c>
      <c r="F66" s="40">
        <f>FRA!G77</f>
        <v>0</v>
      </c>
      <c r="G66" s="98">
        <f>FRA!H77</f>
        <v>0</v>
      </c>
    </row>
    <row r="67" spans="1:7" x14ac:dyDescent="0.2">
      <c r="A67" s="39">
        <f>FRA!J78</f>
        <v>12</v>
      </c>
      <c r="B67" s="55">
        <f>FRA!A78</f>
        <v>24</v>
      </c>
      <c r="C67" s="39">
        <f>FRA!D78</f>
        <v>0</v>
      </c>
      <c r="D67" s="40">
        <f>FRA!E78</f>
        <v>0</v>
      </c>
      <c r="E67" s="39">
        <f>FRA!F78</f>
        <v>0</v>
      </c>
      <c r="F67" s="40">
        <f>FRA!G78</f>
        <v>0</v>
      </c>
      <c r="G67" s="98">
        <f>FRA!H78</f>
        <v>0</v>
      </c>
    </row>
    <row r="68" spans="1:7" x14ac:dyDescent="0.2">
      <c r="A68" s="39">
        <f>FRA!J79</f>
        <v>12</v>
      </c>
      <c r="B68" s="55">
        <f>FRA!A79</f>
        <v>25</v>
      </c>
      <c r="C68" s="39">
        <f>FRA!D79</f>
        <v>0</v>
      </c>
      <c r="D68" s="40">
        <f>FRA!E79</f>
        <v>0</v>
      </c>
      <c r="E68" s="39">
        <f>FRA!F79</f>
        <v>0</v>
      </c>
      <c r="F68" s="40">
        <f>FRA!G79</f>
        <v>0</v>
      </c>
      <c r="G68" s="98">
        <f>FRA!H79</f>
        <v>0</v>
      </c>
    </row>
    <row r="69" spans="1:7" x14ac:dyDescent="0.2">
      <c r="A69" s="39">
        <f>FRA!J80</f>
        <v>12</v>
      </c>
      <c r="B69" s="55">
        <f>FRA!A80</f>
        <v>25</v>
      </c>
      <c r="C69" s="39">
        <f>FRA!D80</f>
        <v>0</v>
      </c>
      <c r="D69" s="40">
        <f>FRA!E80</f>
        <v>0</v>
      </c>
      <c r="E69" s="39">
        <f>FRA!F80</f>
        <v>0</v>
      </c>
      <c r="F69" s="40">
        <f>FRA!G80</f>
        <v>0</v>
      </c>
      <c r="G69" s="98">
        <f>FRA!H80</f>
        <v>0</v>
      </c>
    </row>
    <row r="70" spans="1:7" x14ac:dyDescent="0.2">
      <c r="A70" s="39">
        <f>FRA!J81</f>
        <v>12</v>
      </c>
      <c r="B70" s="55">
        <f>FRA!A81</f>
        <v>26</v>
      </c>
      <c r="C70" s="39">
        <f>FRA!D81</f>
        <v>0</v>
      </c>
      <c r="D70" s="40">
        <f>FRA!E81</f>
        <v>0</v>
      </c>
      <c r="E70" s="39">
        <f>FRA!F81</f>
        <v>0</v>
      </c>
      <c r="F70" s="40">
        <f>FRA!G81</f>
        <v>0</v>
      </c>
      <c r="G70" s="98">
        <f>FRA!H81</f>
        <v>0</v>
      </c>
    </row>
    <row r="71" spans="1:7" x14ac:dyDescent="0.2">
      <c r="A71" s="39">
        <f>FRA!J82</f>
        <v>12</v>
      </c>
      <c r="B71" s="55">
        <f>FRA!A82</f>
        <v>26</v>
      </c>
      <c r="C71" s="39">
        <f>FRA!D82</f>
        <v>0</v>
      </c>
      <c r="D71" s="40">
        <f>FRA!E82</f>
        <v>0</v>
      </c>
      <c r="E71" s="39">
        <f>FRA!F82</f>
        <v>0</v>
      </c>
      <c r="F71" s="40">
        <f>FRA!G82</f>
        <v>0</v>
      </c>
      <c r="G71" s="98">
        <f>FRA!H82</f>
        <v>0</v>
      </c>
    </row>
    <row r="72" spans="1:7" x14ac:dyDescent="0.2">
      <c r="A72" s="39">
        <f>FRA!J83</f>
        <v>12</v>
      </c>
      <c r="B72" s="39">
        <v>0</v>
      </c>
      <c r="C72" s="39">
        <v>0</v>
      </c>
      <c r="D72" s="40">
        <v>0</v>
      </c>
      <c r="E72" s="39">
        <f>FRA!F83</f>
        <v>0</v>
      </c>
      <c r="F72" s="40">
        <f>FRA!G83</f>
        <v>0</v>
      </c>
      <c r="G72" s="98">
        <f>FRA!H83</f>
        <v>0</v>
      </c>
    </row>
    <row r="73" spans="1:7" x14ac:dyDescent="0.2">
      <c r="A73" s="39">
        <f>FRA!J84</f>
        <v>13</v>
      </c>
      <c r="B73" s="54">
        <f>FRA!A84</f>
        <v>27</v>
      </c>
      <c r="C73" s="39" t="str">
        <f>FRA!D84</f>
        <v>P1</v>
      </c>
      <c r="D73" s="40" t="str">
        <f>FRA!E84</f>
        <v>It is recommended that intrusive internal flat surveys are carried out to determine the level of compartmentation between flats as well as between flats to communal areas (Please note that stacks are internal).</v>
      </c>
      <c r="E73" s="39">
        <f>FRA!F84</f>
        <v>0</v>
      </c>
      <c r="F73" s="40">
        <f>FRA!G84</f>
        <v>0</v>
      </c>
      <c r="G73" s="98">
        <f>FRA!H84</f>
        <v>0</v>
      </c>
    </row>
    <row r="74" spans="1:7" x14ac:dyDescent="0.2">
      <c r="A74" s="39">
        <f>FRA!J85</f>
        <v>13</v>
      </c>
      <c r="B74" s="55">
        <f>FRA!A85</f>
        <v>27</v>
      </c>
      <c r="C74" s="39">
        <f>FRA!D85</f>
        <v>0</v>
      </c>
      <c r="D74" s="40">
        <f>FRA!E85</f>
        <v>0</v>
      </c>
      <c r="E74" s="39">
        <f>FRA!F85</f>
        <v>0</v>
      </c>
      <c r="F74" s="40">
        <f>FRA!G85</f>
        <v>0</v>
      </c>
      <c r="G74" s="98">
        <f>FRA!H85</f>
        <v>0</v>
      </c>
    </row>
    <row r="75" spans="1:7" x14ac:dyDescent="0.2">
      <c r="A75" s="39">
        <f>FRA!J86</f>
        <v>13</v>
      </c>
      <c r="B75" s="55">
        <f>FRA!A86</f>
        <v>27</v>
      </c>
      <c r="C75" s="39">
        <f>FRA!D86</f>
        <v>0</v>
      </c>
      <c r="D75" s="40">
        <f>FRA!E86</f>
        <v>0</v>
      </c>
      <c r="E75" s="39">
        <f>FRA!F86</f>
        <v>0</v>
      </c>
      <c r="F75" s="40">
        <f>FRA!G86</f>
        <v>0</v>
      </c>
      <c r="G75" s="98">
        <f>FRA!H86</f>
        <v>0</v>
      </c>
    </row>
    <row r="76" spans="1:7" x14ac:dyDescent="0.2">
      <c r="A76" s="39">
        <f>FRA!J87</f>
        <v>13</v>
      </c>
      <c r="B76" s="55">
        <f>FRA!A87</f>
        <v>27</v>
      </c>
      <c r="C76" s="39">
        <f>FRA!D87</f>
        <v>0</v>
      </c>
      <c r="D76" s="40">
        <f>FRA!E87</f>
        <v>0</v>
      </c>
      <c r="E76" s="39">
        <f>FRA!F87</f>
        <v>0</v>
      </c>
      <c r="F76" s="40">
        <f>FRA!G87</f>
        <v>0</v>
      </c>
      <c r="G76" s="98">
        <f>FRA!H87</f>
        <v>0</v>
      </c>
    </row>
    <row r="77" spans="1:7" x14ac:dyDescent="0.2">
      <c r="A77" s="39">
        <f>FRA!J88</f>
        <v>13</v>
      </c>
      <c r="B77" s="55">
        <f>FRA!A88</f>
        <v>27</v>
      </c>
      <c r="C77" s="39">
        <f>FRA!D88</f>
        <v>0</v>
      </c>
      <c r="D77" s="40">
        <f>FRA!E88</f>
        <v>0</v>
      </c>
      <c r="E77" s="39">
        <f>FRA!F88</f>
        <v>0</v>
      </c>
      <c r="F77" s="40">
        <f>FRA!G88</f>
        <v>0</v>
      </c>
      <c r="G77" s="98">
        <f>FRA!H88</f>
        <v>0</v>
      </c>
    </row>
    <row r="78" spans="1:7" x14ac:dyDescent="0.2">
      <c r="A78" s="39">
        <f>FRA!J89</f>
        <v>14</v>
      </c>
      <c r="B78" s="39">
        <f>FRA!A89</f>
        <v>28</v>
      </c>
      <c r="C78" s="39" t="str">
        <f>FRA!D89</f>
        <v>P1</v>
      </c>
      <c r="D78" s="40" t="str">
        <f>FRA!E89</f>
        <v>There is paint delamination on the 3rd floor of this building and it should be removed and the area redecorated with Class 0 paint</v>
      </c>
      <c r="E78" s="39">
        <f>FRA!F89</f>
        <v>0</v>
      </c>
      <c r="F78" s="40">
        <f>FRA!G89</f>
        <v>0</v>
      </c>
      <c r="G78" s="98">
        <f>FRA!H89</f>
        <v>0</v>
      </c>
    </row>
    <row r="79" spans="1:7" x14ac:dyDescent="0.2">
      <c r="A79" s="39">
        <f>FRA!J90</f>
        <v>14</v>
      </c>
      <c r="B79" s="39">
        <f>FRA!A90</f>
        <v>28</v>
      </c>
      <c r="C79" s="39">
        <f>FRA!D90</f>
        <v>0</v>
      </c>
      <c r="D79" s="40">
        <f>FRA!E90</f>
        <v>0</v>
      </c>
      <c r="E79" s="39">
        <f>FRA!F90</f>
        <v>0</v>
      </c>
      <c r="F79" s="40">
        <f>FRA!G90</f>
        <v>0</v>
      </c>
      <c r="G79" s="98">
        <f>FRA!H90</f>
        <v>0</v>
      </c>
    </row>
    <row r="80" spans="1:7" x14ac:dyDescent="0.2">
      <c r="A80" s="39">
        <f>FRA!J91</f>
        <v>14</v>
      </c>
      <c r="B80" s="39">
        <f>FRA!A91</f>
        <v>29</v>
      </c>
      <c r="C80" s="39">
        <f>FRA!D91</f>
        <v>0</v>
      </c>
      <c r="D80" s="40">
        <f>FRA!E91</f>
        <v>0</v>
      </c>
      <c r="E80" s="39">
        <f>FRA!F91</f>
        <v>0</v>
      </c>
      <c r="F80" s="40">
        <f>FRA!G91</f>
        <v>0</v>
      </c>
      <c r="G80" s="98">
        <f>FRA!H91</f>
        <v>0</v>
      </c>
    </row>
    <row r="81" spans="1:7" x14ac:dyDescent="0.2">
      <c r="A81" s="39">
        <f>FRA!J92</f>
        <v>14</v>
      </c>
      <c r="B81" s="39">
        <f>FRA!A92</f>
        <v>29</v>
      </c>
      <c r="C81" s="39">
        <f>FRA!D92</f>
        <v>0</v>
      </c>
      <c r="D81" s="40">
        <f>FRA!E92</f>
        <v>0</v>
      </c>
      <c r="E81" s="39">
        <f>FRA!F92</f>
        <v>0</v>
      </c>
      <c r="F81" s="40">
        <f>FRA!G92</f>
        <v>0</v>
      </c>
      <c r="G81" s="98">
        <f>FRA!H92</f>
        <v>0</v>
      </c>
    </row>
    <row r="82" spans="1:7" x14ac:dyDescent="0.2">
      <c r="A82" s="39">
        <f>FRA!J93</f>
        <v>14</v>
      </c>
      <c r="B82" s="39">
        <v>0</v>
      </c>
      <c r="C82" s="39">
        <v>0</v>
      </c>
      <c r="D82" s="40">
        <v>0</v>
      </c>
      <c r="E82" s="39">
        <f>FRA!F93</f>
        <v>0</v>
      </c>
      <c r="F82" s="40">
        <f>FRA!G93</f>
        <v>0</v>
      </c>
      <c r="G82" s="98">
        <f>FRA!H93</f>
        <v>0</v>
      </c>
    </row>
    <row r="83" spans="1:7" x14ac:dyDescent="0.2">
      <c r="A83" s="39">
        <f>FRA!J94</f>
        <v>14</v>
      </c>
      <c r="B83" s="54">
        <f>FRA!A94</f>
        <v>30</v>
      </c>
      <c r="C83" s="39">
        <f>FRA!D94</f>
        <v>0</v>
      </c>
      <c r="D83" s="40">
        <f>FRA!E94</f>
        <v>0</v>
      </c>
      <c r="E83" s="39">
        <f>FRA!F94</f>
        <v>0</v>
      </c>
      <c r="F83" s="40">
        <f>FRA!G94</f>
        <v>0</v>
      </c>
      <c r="G83" s="98">
        <f>FRA!H94</f>
        <v>0</v>
      </c>
    </row>
    <row r="84" spans="1:7" x14ac:dyDescent="0.2">
      <c r="A84" s="39">
        <f>FRA!J95</f>
        <v>14</v>
      </c>
      <c r="B84" s="55">
        <f>FRA!A95</f>
        <v>30</v>
      </c>
      <c r="C84" s="39">
        <f>FRA!D95</f>
        <v>0</v>
      </c>
      <c r="D84" s="40">
        <f>FRA!E95</f>
        <v>0</v>
      </c>
      <c r="E84" s="39">
        <f>FRA!F95</f>
        <v>0</v>
      </c>
      <c r="F84" s="40">
        <f>FRA!G95</f>
        <v>0</v>
      </c>
      <c r="G84" s="98">
        <f>FRA!H95</f>
        <v>0</v>
      </c>
    </row>
    <row r="85" spans="1:7" x14ac:dyDescent="0.2">
      <c r="A85" s="39">
        <f>FRA!J96</f>
        <v>14</v>
      </c>
      <c r="B85" s="55">
        <f>FRA!A96</f>
        <v>31</v>
      </c>
      <c r="C85" s="39">
        <f>FRA!D96</f>
        <v>0</v>
      </c>
      <c r="D85" s="40">
        <f>FRA!E96</f>
        <v>0</v>
      </c>
      <c r="E85" s="39">
        <f>FRA!F96</f>
        <v>0</v>
      </c>
      <c r="F85" s="40">
        <f>FRA!G96</f>
        <v>0</v>
      </c>
      <c r="G85" s="98">
        <f>FRA!H96</f>
        <v>0</v>
      </c>
    </row>
    <row r="86" spans="1:7" x14ac:dyDescent="0.2">
      <c r="A86" s="39">
        <f>FRA!J97</f>
        <v>14</v>
      </c>
      <c r="B86" s="55">
        <f>FRA!A97</f>
        <v>31</v>
      </c>
      <c r="C86" s="39">
        <f>FRA!D97</f>
        <v>0</v>
      </c>
      <c r="D86" s="40">
        <f>FRA!E97</f>
        <v>0</v>
      </c>
      <c r="E86" s="39">
        <f>FRA!F97</f>
        <v>0</v>
      </c>
      <c r="F86" s="40">
        <f>FRA!G97</f>
        <v>0</v>
      </c>
      <c r="G86" s="98">
        <f>FRA!H97</f>
        <v>0</v>
      </c>
    </row>
    <row r="87" spans="1:7" x14ac:dyDescent="0.2">
      <c r="A87" s="39">
        <f>FRA!J98</f>
        <v>14</v>
      </c>
      <c r="B87" s="55">
        <f>FRA!A98</f>
        <v>32</v>
      </c>
      <c r="C87" s="39">
        <f>FRA!D98</f>
        <v>0</v>
      </c>
      <c r="D87" s="40" t="str">
        <f>FRA!E98</f>
        <v>DRM last tested April 2017</v>
      </c>
      <c r="E87" s="39">
        <f>FRA!F98</f>
        <v>0</v>
      </c>
      <c r="F87" s="40">
        <f>FRA!G98</f>
        <v>0</v>
      </c>
      <c r="G87" s="98">
        <f>FRA!H98</f>
        <v>0</v>
      </c>
    </row>
    <row r="88" spans="1:7" x14ac:dyDescent="0.2">
      <c r="A88" s="39">
        <f>FRA!J99</f>
        <v>14</v>
      </c>
      <c r="B88" s="55">
        <f>FRA!A99</f>
        <v>32</v>
      </c>
      <c r="C88" s="39">
        <f>FRA!D99</f>
        <v>0</v>
      </c>
      <c r="D88" s="40">
        <f>FRA!E99</f>
        <v>0</v>
      </c>
      <c r="E88" s="39">
        <f>FRA!F99</f>
        <v>0</v>
      </c>
      <c r="F88" s="40">
        <f>FRA!G99</f>
        <v>0</v>
      </c>
      <c r="G88" s="98">
        <f>FRA!H99</f>
        <v>0</v>
      </c>
    </row>
    <row r="89" spans="1:7" x14ac:dyDescent="0.2">
      <c r="A89" s="39">
        <f>FRA!J100</f>
        <v>14</v>
      </c>
      <c r="B89" s="55">
        <f>FRA!A100</f>
        <v>33</v>
      </c>
      <c r="C89" s="39">
        <f>FRA!D100</f>
        <v>0</v>
      </c>
      <c r="D89" s="40">
        <f>FRA!E100</f>
        <v>0</v>
      </c>
      <c r="E89" s="39">
        <f>FRA!F100</f>
        <v>0</v>
      </c>
      <c r="F89" s="40">
        <f>FRA!G100</f>
        <v>0</v>
      </c>
      <c r="G89" s="98">
        <f>FRA!H100</f>
        <v>0</v>
      </c>
    </row>
    <row r="90" spans="1:7" x14ac:dyDescent="0.2">
      <c r="A90" s="39">
        <f>FRA!J101</f>
        <v>14</v>
      </c>
      <c r="B90" s="55">
        <f>FRA!A101</f>
        <v>33</v>
      </c>
      <c r="C90" s="39">
        <f>FRA!D101</f>
        <v>0</v>
      </c>
      <c r="D90" s="40">
        <f>FRA!E101</f>
        <v>0</v>
      </c>
      <c r="E90" s="39">
        <f>FRA!F101</f>
        <v>0</v>
      </c>
      <c r="F90" s="40">
        <f>FRA!G101</f>
        <v>0</v>
      </c>
      <c r="G90" s="98">
        <f>FRA!H101</f>
        <v>0</v>
      </c>
    </row>
    <row r="91" spans="1:7" x14ac:dyDescent="0.2">
      <c r="A91" s="39">
        <f>FRA!J102</f>
        <v>14</v>
      </c>
      <c r="B91" s="39">
        <v>0</v>
      </c>
      <c r="C91" s="39">
        <v>0</v>
      </c>
      <c r="D91" s="40">
        <v>0</v>
      </c>
      <c r="E91" s="39">
        <f>FRA!F102</f>
        <v>0</v>
      </c>
      <c r="F91" s="40">
        <f>FRA!G102</f>
        <v>0</v>
      </c>
      <c r="G91" s="98">
        <f>FRA!H102</f>
        <v>0</v>
      </c>
    </row>
    <row r="92" spans="1:7" x14ac:dyDescent="0.2">
      <c r="A92" s="39">
        <f>FRA!J103</f>
        <v>14</v>
      </c>
      <c r="B92" s="54">
        <f>FRA!A103</f>
        <v>34</v>
      </c>
      <c r="C92" s="39">
        <f>FRA!D103</f>
        <v>0</v>
      </c>
      <c r="D92" s="40" t="str">
        <f>FRA!E103</f>
        <v>The electrical intake cupboard doors were secured (FB1 &amp; FB2) clear of storage with no compartment breaches. EIC doors are FD30S doors fitted to BS8214. Electrics tested 04/12. All risers clear of storage no penetrations and pose no significant risk.</v>
      </c>
      <c r="E92" s="39">
        <f>FRA!F103</f>
        <v>0</v>
      </c>
      <c r="F92" s="40">
        <f>FRA!G103</f>
        <v>0</v>
      </c>
      <c r="G92" s="98">
        <f>FRA!H103</f>
        <v>0</v>
      </c>
    </row>
    <row r="93" spans="1:7" x14ac:dyDescent="0.2">
      <c r="A93" s="39">
        <f>FRA!J104</f>
        <v>15</v>
      </c>
      <c r="B93" s="39">
        <f>FRA!A104</f>
        <v>35</v>
      </c>
      <c r="C93" s="39" t="str">
        <f>FRA!D104</f>
        <v>P1</v>
      </c>
      <c r="D93" s="40" t="str">
        <f>FRA!E104</f>
        <v>The external cladding to this building requires confirmation of its fire rating as well as the method that it has been installed, to ensure that it is not combustible and does not create a chimney effect up the outside of the building.</v>
      </c>
      <c r="E93" s="39">
        <f>FRA!F104</f>
        <v>0</v>
      </c>
      <c r="F93" s="40">
        <f>FRA!G104</f>
        <v>0</v>
      </c>
      <c r="G93" s="98">
        <f>FRA!H104</f>
        <v>0</v>
      </c>
    </row>
    <row r="94" spans="1:7" x14ac:dyDescent="0.2">
      <c r="A94" s="39">
        <f>FRA!J105</f>
        <v>15</v>
      </c>
      <c r="B94" s="39">
        <f>FRA!A105</f>
        <v>36</v>
      </c>
      <c r="C94" s="39">
        <f>FRA!D105</f>
        <v>0</v>
      </c>
      <c r="D94" s="40">
        <f>FRA!E105</f>
        <v>0</v>
      </c>
      <c r="E94" s="39">
        <f>FRA!F105</f>
        <v>0</v>
      </c>
      <c r="F94" s="40">
        <f>FRA!G105</f>
        <v>0</v>
      </c>
      <c r="G94" s="98">
        <f>FRA!H105</f>
        <v>0</v>
      </c>
    </row>
    <row r="95" spans="1:7" ht="13.5" thickBot="1" x14ac:dyDescent="0.25">
      <c r="A95" s="39">
        <f>FRA!J106</f>
        <v>15</v>
      </c>
      <c r="B95" s="39">
        <f>FRA!A106</f>
        <v>37</v>
      </c>
      <c r="C95" s="41">
        <f>FRA!D106</f>
        <v>0</v>
      </c>
      <c r="D95" s="42">
        <f>FRA!E106</f>
        <v>0</v>
      </c>
      <c r="E95" s="39">
        <f>FRA!F106</f>
        <v>0</v>
      </c>
      <c r="F95" s="40">
        <f>FRA!G106</f>
        <v>0</v>
      </c>
      <c r="G95" s="98">
        <f>FRA!H106</f>
        <v>0</v>
      </c>
    </row>
    <row r="96" spans="1:7" x14ac:dyDescent="0.2">
      <c r="A96" s="57">
        <f>'M-M'!J13</f>
        <v>15</v>
      </c>
      <c r="B96" s="43">
        <f>'M-M'!A13</f>
        <v>38</v>
      </c>
      <c r="C96" s="43">
        <f>'M-M'!D13</f>
        <v>0</v>
      </c>
      <c r="D96" s="44" t="str">
        <f>'M-M'!E13</f>
        <v>Records are held centrally by the Health and Safety Team</v>
      </c>
      <c r="E96" s="43">
        <f>'M-M'!F13</f>
        <v>0</v>
      </c>
      <c r="F96" s="44">
        <f>'M-M'!G13</f>
        <v>0</v>
      </c>
      <c r="G96" s="99">
        <f>'M-M'!H13</f>
        <v>0</v>
      </c>
    </row>
    <row r="97" spans="1:7" x14ac:dyDescent="0.2">
      <c r="A97" s="57">
        <f>'M-M'!J14</f>
        <v>15</v>
      </c>
      <c r="B97" s="103">
        <f>'M-M'!A14</f>
        <v>38</v>
      </c>
      <c r="C97" s="103">
        <f>'M-M'!D14</f>
        <v>0</v>
      </c>
      <c r="D97" s="104">
        <f>'M-M'!E14</f>
        <v>0</v>
      </c>
      <c r="E97" s="103">
        <f>'M-M'!F14</f>
        <v>0</v>
      </c>
      <c r="F97" s="104">
        <f>'M-M'!G14</f>
        <v>0</v>
      </c>
      <c r="G97" s="105">
        <f>'M-M'!H14</f>
        <v>0</v>
      </c>
    </row>
    <row r="98" spans="1:7" x14ac:dyDescent="0.2">
      <c r="A98" s="57">
        <f>'M-M'!J15</f>
        <v>15</v>
      </c>
      <c r="B98" s="103">
        <f>'M-M'!A15</f>
        <v>39</v>
      </c>
      <c r="C98" s="103">
        <f>'M-M'!D15</f>
        <v>0</v>
      </c>
      <c r="D98" s="104" t="str">
        <f>'M-M'!E15</f>
        <v>All responsibilities for fire safety have been addressed with Barnet Homes Fire Safety Policy. The policy is available to all staff on the company intranet.</v>
      </c>
      <c r="E98" s="103">
        <f>'M-M'!F15</f>
        <v>0</v>
      </c>
      <c r="F98" s="104">
        <f>'M-M'!G15</f>
        <v>0</v>
      </c>
      <c r="G98" s="105">
        <f>'M-M'!H15</f>
        <v>0</v>
      </c>
    </row>
    <row r="99" spans="1:7" x14ac:dyDescent="0.2">
      <c r="A99" s="57">
        <f>'M-M'!J16</f>
        <v>15</v>
      </c>
      <c r="B99" s="103">
        <f>'M-M'!A16</f>
        <v>39</v>
      </c>
      <c r="C99" s="103">
        <f>'M-M'!D16</f>
        <v>0</v>
      </c>
      <c r="D99" s="104">
        <f>'M-M'!E16</f>
        <v>0</v>
      </c>
      <c r="E99" s="103">
        <f>'M-M'!F16</f>
        <v>0</v>
      </c>
      <c r="F99" s="104">
        <f>'M-M'!G16</f>
        <v>0</v>
      </c>
      <c r="G99" s="105">
        <f>'M-M'!H16</f>
        <v>0</v>
      </c>
    </row>
    <row r="100" spans="1:7" x14ac:dyDescent="0.2">
      <c r="A100" s="57">
        <f>'M-M'!J17</f>
        <v>15</v>
      </c>
      <c r="B100" s="103">
        <f>'M-M'!A17</f>
        <v>40</v>
      </c>
      <c r="C100" s="103">
        <f>'M-M'!D17</f>
        <v>0</v>
      </c>
      <c r="D100" s="104" t="str">
        <f>'M-M'!E17</f>
        <v>Barnet Homes take a proactive approach to fire risk assessment and liaise with the local fire authority on best practice.</v>
      </c>
      <c r="E100" s="103">
        <f>'M-M'!F17</f>
        <v>0</v>
      </c>
      <c r="F100" s="104">
        <f>'M-M'!G17</f>
        <v>0</v>
      </c>
      <c r="G100" s="105">
        <f>'M-M'!H17</f>
        <v>0</v>
      </c>
    </row>
    <row r="101" spans="1:7" x14ac:dyDescent="0.2">
      <c r="A101" s="57">
        <f>'M-M'!J18</f>
        <v>15</v>
      </c>
      <c r="B101" s="103">
        <f>'M-M'!A18</f>
        <v>40</v>
      </c>
      <c r="C101" s="103">
        <f>'M-M'!D18</f>
        <v>0</v>
      </c>
      <c r="D101" s="104">
        <f>'M-M'!E18</f>
        <v>0</v>
      </c>
      <c r="E101" s="103">
        <f>'M-M'!F18</f>
        <v>0</v>
      </c>
      <c r="F101" s="104">
        <f>'M-M'!G18</f>
        <v>0</v>
      </c>
      <c r="G101" s="105">
        <f>'M-M'!H18</f>
        <v>0</v>
      </c>
    </row>
    <row r="102" spans="1:7" x14ac:dyDescent="0.2">
      <c r="A102" s="57">
        <f>'M-M'!J19</f>
        <v>15</v>
      </c>
      <c r="B102" s="37">
        <v>0</v>
      </c>
      <c r="C102" s="37">
        <v>0</v>
      </c>
      <c r="D102" s="38">
        <v>0</v>
      </c>
      <c r="E102" s="39">
        <f>'M-M'!F19</f>
        <v>0</v>
      </c>
      <c r="F102" s="40">
        <f>'M-M'!G19</f>
        <v>0</v>
      </c>
      <c r="G102" s="98">
        <f>'M-M'!H19</f>
        <v>0</v>
      </c>
    </row>
    <row r="103" spans="1:7" x14ac:dyDescent="0.2">
      <c r="A103" s="57">
        <f>'M-M'!J20</f>
        <v>15</v>
      </c>
      <c r="B103" s="56">
        <f>'M-M'!A20</f>
        <v>41</v>
      </c>
      <c r="C103" s="37">
        <f>'M-M'!D20</f>
        <v>0</v>
      </c>
      <c r="D103" s="38" t="str">
        <f>'M-M'!E20</f>
        <v>Staff are given initial fire safety training on induction into the organisation and periodic training thereafter. Training records are held centrally within the HR Department.</v>
      </c>
      <c r="E103" s="39">
        <f>'M-M'!F20</f>
        <v>0</v>
      </c>
      <c r="F103" s="40">
        <f>'M-M'!G20</f>
        <v>0</v>
      </c>
      <c r="G103" s="98">
        <f>'M-M'!H20</f>
        <v>0</v>
      </c>
    </row>
    <row r="104" spans="1:7" x14ac:dyDescent="0.2">
      <c r="A104" s="57">
        <f>'M-M'!J21</f>
        <v>15</v>
      </c>
      <c r="B104" s="106">
        <f>'M-M'!A21</f>
        <v>41</v>
      </c>
      <c r="C104" s="37">
        <f>'M-M'!D21</f>
        <v>0</v>
      </c>
      <c r="D104" s="38">
        <f>'M-M'!E21</f>
        <v>0</v>
      </c>
      <c r="E104" s="39">
        <f>'M-M'!F21</f>
        <v>0</v>
      </c>
      <c r="F104" s="40">
        <f>'M-M'!G21</f>
        <v>0</v>
      </c>
      <c r="G104" s="98">
        <f>'M-M'!H21</f>
        <v>0</v>
      </c>
    </row>
    <row r="105" spans="1:7" x14ac:dyDescent="0.2">
      <c r="A105" s="57">
        <f>'M-M'!J22</f>
        <v>15</v>
      </c>
      <c r="B105" s="106">
        <f>'M-M'!A22</f>
        <v>42</v>
      </c>
      <c r="C105" s="37">
        <f>'M-M'!D22</f>
        <v>0</v>
      </c>
      <c r="D105" s="38">
        <f>'M-M'!E22</f>
        <v>0</v>
      </c>
      <c r="E105" s="39">
        <f>'M-M'!F22</f>
        <v>0</v>
      </c>
      <c r="F105" s="40">
        <f>'M-M'!G22</f>
        <v>0</v>
      </c>
      <c r="G105" s="98">
        <f>'M-M'!H22</f>
        <v>0</v>
      </c>
    </row>
    <row r="106" spans="1:7" x14ac:dyDescent="0.2">
      <c r="A106" s="57">
        <f>'M-M'!J23</f>
        <v>15</v>
      </c>
      <c r="B106" s="106">
        <f>'M-M'!A23</f>
        <v>42</v>
      </c>
      <c r="C106" s="37">
        <f>'M-M'!D23</f>
        <v>0</v>
      </c>
      <c r="D106" s="38">
        <f>'M-M'!E23</f>
        <v>0</v>
      </c>
      <c r="E106" s="39">
        <f>'M-M'!F23</f>
        <v>0</v>
      </c>
      <c r="F106" s="40">
        <f>'M-M'!G23</f>
        <v>0</v>
      </c>
      <c r="G106" s="98">
        <f>'M-M'!H23</f>
        <v>0</v>
      </c>
    </row>
    <row r="107" spans="1:7" x14ac:dyDescent="0.2">
      <c r="A107" s="57">
        <f>'M-M'!J24</f>
        <v>15</v>
      </c>
      <c r="B107" s="37">
        <v>0</v>
      </c>
      <c r="C107" s="37">
        <v>0</v>
      </c>
      <c r="D107" s="38">
        <v>0</v>
      </c>
      <c r="E107" s="39">
        <f>'M-M'!F24</f>
        <v>0</v>
      </c>
      <c r="F107" s="40">
        <f>'M-M'!G24</f>
        <v>0</v>
      </c>
      <c r="G107" s="98">
        <f>'M-M'!H24</f>
        <v>0</v>
      </c>
    </row>
    <row r="108" spans="1:7" x14ac:dyDescent="0.2">
      <c r="A108" s="57">
        <f>'M-M'!J25</f>
        <v>15</v>
      </c>
      <c r="B108" s="56">
        <f>'M-M'!A25</f>
        <v>43</v>
      </c>
      <c r="C108" s="37">
        <f>'M-M'!D25</f>
        <v>0</v>
      </c>
      <c r="D108" s="38" t="str">
        <f>'M-M'!E25</f>
        <v>The building is generally well maintained with some minor defects that form part of the action plan</v>
      </c>
      <c r="E108" s="39">
        <f>'M-M'!F25</f>
        <v>0</v>
      </c>
      <c r="F108" s="40">
        <f>'M-M'!G25</f>
        <v>0</v>
      </c>
      <c r="G108" s="98">
        <f>'M-M'!H25</f>
        <v>0</v>
      </c>
    </row>
    <row r="109" spans="1:7" x14ac:dyDescent="0.2">
      <c r="A109" s="57">
        <f>'M-M'!J26</f>
        <v>15</v>
      </c>
      <c r="B109" s="106">
        <f>'M-M'!A26</f>
        <v>43</v>
      </c>
      <c r="C109" s="37">
        <f>'M-M'!D26</f>
        <v>0</v>
      </c>
      <c r="D109" s="38">
        <f>'M-M'!E26</f>
        <v>0</v>
      </c>
      <c r="E109" s="39">
        <f>'M-M'!F26</f>
        <v>0</v>
      </c>
      <c r="F109" s="40">
        <f>'M-M'!G26</f>
        <v>0</v>
      </c>
      <c r="G109" s="98">
        <f>'M-M'!H26</f>
        <v>0</v>
      </c>
    </row>
    <row r="110" spans="1:7" x14ac:dyDescent="0.2">
      <c r="A110" s="57">
        <f>'M-M'!J27</f>
        <v>15</v>
      </c>
      <c r="B110" s="106">
        <f>'M-M'!A27</f>
        <v>44</v>
      </c>
      <c r="C110" s="37">
        <f>'M-M'!D27</f>
        <v>0</v>
      </c>
      <c r="D110" s="38" t="str">
        <f>'M-M'!E27</f>
        <v>Regular checks of the premises are carried out and any defects reported to the building maintenance office.</v>
      </c>
      <c r="E110" s="39">
        <f>'M-M'!F27</f>
        <v>0</v>
      </c>
      <c r="F110" s="40">
        <f>'M-M'!G27</f>
        <v>0</v>
      </c>
      <c r="G110" s="98">
        <f>'M-M'!H27</f>
        <v>0</v>
      </c>
    </row>
    <row r="111" spans="1:7" x14ac:dyDescent="0.2">
      <c r="A111" s="57">
        <f>'M-M'!J28</f>
        <v>15</v>
      </c>
      <c r="B111" s="106">
        <f>'M-M'!A28</f>
        <v>44</v>
      </c>
      <c r="C111" s="37">
        <f>'M-M'!D28</f>
        <v>0</v>
      </c>
      <c r="D111" s="38">
        <f>'M-M'!E28</f>
        <v>0</v>
      </c>
      <c r="E111" s="39">
        <f>'M-M'!F28</f>
        <v>0</v>
      </c>
      <c r="F111" s="40">
        <f>'M-M'!G28</f>
        <v>0</v>
      </c>
      <c r="G111" s="98">
        <f>'M-M'!H28</f>
        <v>0</v>
      </c>
    </row>
    <row r="112" spans="1:7" x14ac:dyDescent="0.2">
      <c r="A112" s="57">
        <f>'M-M'!J29</f>
        <v>15</v>
      </c>
      <c r="B112" s="106">
        <f>'M-M'!A29</f>
        <v>45</v>
      </c>
      <c r="C112" s="37">
        <f>'M-M'!D29</f>
        <v>0</v>
      </c>
      <c r="D112" s="38">
        <f>'M-M'!E29</f>
        <v>0</v>
      </c>
      <c r="E112" s="39">
        <f>'M-M'!F29</f>
        <v>0</v>
      </c>
      <c r="F112" s="40">
        <f>'M-M'!G29</f>
        <v>0</v>
      </c>
      <c r="G112" s="98">
        <f>'M-M'!H29</f>
        <v>0</v>
      </c>
    </row>
    <row r="113" spans="1:7" x14ac:dyDescent="0.2">
      <c r="A113" s="57">
        <f>'M-M'!J30</f>
        <v>15</v>
      </c>
      <c r="B113" s="106">
        <f>'M-M'!A30</f>
        <v>45</v>
      </c>
      <c r="C113" s="37">
        <f>'M-M'!D30</f>
        <v>0</v>
      </c>
      <c r="D113" s="38">
        <f>'M-M'!E30</f>
        <v>0</v>
      </c>
      <c r="E113" s="39">
        <f>'M-M'!F30</f>
        <v>0</v>
      </c>
      <c r="F113" s="40">
        <f>'M-M'!G30</f>
        <v>0</v>
      </c>
      <c r="G113" s="98">
        <f>'M-M'!H30</f>
        <v>0</v>
      </c>
    </row>
    <row r="114" spans="1:7" x14ac:dyDescent="0.2">
      <c r="A114" s="57">
        <f>'M-M'!J31</f>
        <v>15</v>
      </c>
      <c r="B114" s="106">
        <f>'M-M'!A31</f>
        <v>46</v>
      </c>
      <c r="C114" s="37">
        <f>'M-M'!D31</f>
        <v>0</v>
      </c>
      <c r="D114" s="38" t="str">
        <f>'M-M'!E31</f>
        <v>It is not known if the emergency lights are adequately maintained</v>
      </c>
      <c r="E114" s="39">
        <f>'M-M'!F31</f>
        <v>0</v>
      </c>
      <c r="F114" s="40">
        <f>'M-M'!G31</f>
        <v>0</v>
      </c>
      <c r="G114" s="98">
        <f>'M-M'!H31</f>
        <v>0</v>
      </c>
    </row>
    <row r="115" spans="1:7" x14ac:dyDescent="0.2">
      <c r="A115" s="57">
        <f>'M-M'!J32</f>
        <v>15</v>
      </c>
      <c r="B115" s="106">
        <f>'M-M'!A32</f>
        <v>46</v>
      </c>
      <c r="C115" s="37">
        <f>'M-M'!D32</f>
        <v>0</v>
      </c>
      <c r="D115" s="38">
        <f>'M-M'!E32</f>
        <v>0</v>
      </c>
      <c r="E115" s="39">
        <f>'M-M'!F32</f>
        <v>0</v>
      </c>
      <c r="F115" s="40">
        <f>'M-M'!G32</f>
        <v>0</v>
      </c>
      <c r="G115" s="98">
        <f>'M-M'!H32</f>
        <v>0</v>
      </c>
    </row>
    <row r="116" spans="1:7" x14ac:dyDescent="0.2">
      <c r="A116" s="57">
        <f>'M-M'!J33</f>
        <v>15</v>
      </c>
      <c r="B116" s="106">
        <f>'M-M'!A33</f>
        <v>47</v>
      </c>
      <c r="C116" s="37">
        <f>'M-M'!D33</f>
        <v>0</v>
      </c>
      <c r="D116" s="38">
        <f>'M-M'!E33</f>
        <v>0</v>
      </c>
      <c r="E116" s="39">
        <f>'M-M'!F33</f>
        <v>0</v>
      </c>
      <c r="F116" s="40">
        <f>'M-M'!G33</f>
        <v>0</v>
      </c>
      <c r="G116" s="98">
        <f>'M-M'!H33</f>
        <v>0</v>
      </c>
    </row>
    <row r="117" spans="1:7" x14ac:dyDescent="0.2">
      <c r="A117" s="57">
        <f>'M-M'!J34</f>
        <v>15</v>
      </c>
      <c r="B117" s="106">
        <f>'M-M'!A34</f>
        <v>47</v>
      </c>
      <c r="C117" s="37">
        <f>'M-M'!D34</f>
        <v>0</v>
      </c>
      <c r="D117" s="38">
        <f>'M-M'!E34</f>
        <v>0</v>
      </c>
      <c r="E117" s="39">
        <f>'M-M'!F34</f>
        <v>0</v>
      </c>
      <c r="F117" s="40">
        <f>'M-M'!G34</f>
        <v>0</v>
      </c>
      <c r="G117" s="98">
        <f>'M-M'!H34</f>
        <v>0</v>
      </c>
    </row>
    <row r="118" spans="1:7" x14ac:dyDescent="0.2">
      <c r="A118" s="57">
        <f>'M-M'!J35</f>
        <v>15</v>
      </c>
      <c r="B118" s="106">
        <f>'M-M'!A35</f>
        <v>48</v>
      </c>
      <c r="C118" s="37">
        <f>'M-M'!D35</f>
        <v>0</v>
      </c>
      <c r="D118" s="38">
        <f>'M-M'!E35</f>
        <v>0</v>
      </c>
      <c r="E118" s="39">
        <f>'M-M'!F35</f>
        <v>0</v>
      </c>
      <c r="F118" s="40">
        <f>'M-M'!G35</f>
        <v>0</v>
      </c>
      <c r="G118" s="98">
        <f>'M-M'!H35</f>
        <v>0</v>
      </c>
    </row>
    <row r="119" spans="1:7" x14ac:dyDescent="0.2">
      <c r="A119" s="57">
        <f>'M-M'!J36</f>
        <v>15</v>
      </c>
      <c r="B119" s="106">
        <f>'M-M'!A36</f>
        <v>48</v>
      </c>
      <c r="C119" s="37">
        <f>'M-M'!D36</f>
        <v>0</v>
      </c>
      <c r="D119" s="38">
        <f>'M-M'!E36</f>
        <v>0</v>
      </c>
      <c r="E119" s="39">
        <f>'M-M'!F36</f>
        <v>0</v>
      </c>
      <c r="F119" s="40">
        <f>'M-M'!G36</f>
        <v>0</v>
      </c>
      <c r="G119" s="98">
        <f>'M-M'!H36</f>
        <v>0</v>
      </c>
    </row>
    <row r="120" spans="1:7" x14ac:dyDescent="0.2">
      <c r="A120" s="57">
        <f>'M-M'!J37</f>
        <v>15</v>
      </c>
      <c r="B120" s="106">
        <f>'M-M'!A37</f>
        <v>49</v>
      </c>
      <c r="C120" s="37">
        <f>'M-M'!D37</f>
        <v>0</v>
      </c>
      <c r="D120" s="38">
        <f>'M-M'!E37</f>
        <v>0</v>
      </c>
      <c r="E120" s="39">
        <f>'M-M'!F37</f>
        <v>0</v>
      </c>
      <c r="F120" s="40">
        <f>'M-M'!G37</f>
        <v>0</v>
      </c>
      <c r="G120" s="98">
        <f>'M-M'!H37</f>
        <v>0</v>
      </c>
    </row>
    <row r="121" spans="1:7" x14ac:dyDescent="0.2">
      <c r="A121" s="57">
        <f>'M-M'!J38</f>
        <v>15</v>
      </c>
      <c r="B121" s="106">
        <f>'M-M'!A38</f>
        <v>49</v>
      </c>
      <c r="C121" s="37">
        <f>'M-M'!D38</f>
        <v>0</v>
      </c>
      <c r="D121" s="38">
        <f>'M-M'!E38</f>
        <v>0</v>
      </c>
      <c r="E121" s="39">
        <f>'M-M'!F38</f>
        <v>0</v>
      </c>
      <c r="F121" s="40">
        <f>'M-M'!G38</f>
        <v>0</v>
      </c>
      <c r="G121" s="98">
        <f>'M-M'!H38</f>
        <v>0</v>
      </c>
    </row>
    <row r="122" spans="1:7" x14ac:dyDescent="0.2">
      <c r="A122" s="57">
        <f>'M-M'!J39</f>
        <v>15</v>
      </c>
      <c r="B122" s="106">
        <f>'M-M'!A39</f>
        <v>50</v>
      </c>
      <c r="C122" s="37">
        <f>'M-M'!D39</f>
        <v>0</v>
      </c>
      <c r="D122" s="38">
        <f>'M-M'!E39</f>
        <v>0</v>
      </c>
      <c r="E122" s="39">
        <f>'M-M'!F39</f>
        <v>0</v>
      </c>
      <c r="F122" s="40">
        <f>'M-M'!G39</f>
        <v>0</v>
      </c>
      <c r="G122" s="98">
        <f>'M-M'!H39</f>
        <v>0</v>
      </c>
    </row>
    <row r="123" spans="1:7" x14ac:dyDescent="0.2">
      <c r="A123" s="57">
        <f>'M-M'!J40</f>
        <v>15</v>
      </c>
      <c r="B123" s="106">
        <f>'M-M'!A40</f>
        <v>50</v>
      </c>
      <c r="C123" s="37">
        <f>'M-M'!D40</f>
        <v>0</v>
      </c>
      <c r="D123" s="38">
        <f>'M-M'!E40</f>
        <v>0</v>
      </c>
      <c r="E123" s="39">
        <f>'M-M'!F40</f>
        <v>0</v>
      </c>
      <c r="F123" s="40">
        <f>'M-M'!G40</f>
        <v>0</v>
      </c>
      <c r="G123" s="98">
        <f>'M-M'!H40</f>
        <v>0</v>
      </c>
    </row>
    <row r="124" spans="1:7" x14ac:dyDescent="0.2">
      <c r="A124" s="57">
        <f>'M-M'!J41</f>
        <v>15</v>
      </c>
      <c r="B124" s="106">
        <f>'M-M'!A41</f>
        <v>51</v>
      </c>
      <c r="C124" s="37">
        <f>'M-M'!D41</f>
        <v>0</v>
      </c>
      <c r="D124" s="38" t="str">
        <f>'M-M'!E41</f>
        <v>A schedule of maintenance is completed by Technical Services under a Service Level Agreement (SLA)</v>
      </c>
      <c r="E124" s="39">
        <f>'M-M'!F41</f>
        <v>0</v>
      </c>
      <c r="F124" s="40">
        <f>'M-M'!G41</f>
        <v>0</v>
      </c>
      <c r="G124" s="98">
        <f>'M-M'!H41</f>
        <v>0</v>
      </c>
    </row>
    <row r="125" spans="1:7" x14ac:dyDescent="0.2">
      <c r="A125" s="57">
        <f>'M-M'!J42</f>
        <v>15</v>
      </c>
      <c r="B125" s="106">
        <f>'M-M'!A42</f>
        <v>51</v>
      </c>
      <c r="C125" s="37">
        <f>'M-M'!D42</f>
        <v>0</v>
      </c>
      <c r="D125" s="38">
        <f>'M-M'!E42</f>
        <v>0</v>
      </c>
      <c r="E125" s="39">
        <f>'M-M'!F42</f>
        <v>0</v>
      </c>
      <c r="F125" s="40">
        <f>'M-M'!G42</f>
        <v>0</v>
      </c>
      <c r="G125" s="98">
        <f>'M-M'!H42</f>
        <v>0</v>
      </c>
    </row>
    <row r="126" spans="1:7" x14ac:dyDescent="0.2">
      <c r="A126" s="57">
        <f>'M-M'!J43</f>
        <v>15</v>
      </c>
      <c r="B126" s="37">
        <v>0</v>
      </c>
      <c r="C126" s="37">
        <v>0</v>
      </c>
      <c r="D126" s="38">
        <v>0</v>
      </c>
      <c r="E126" s="39">
        <f>'M-M'!F43</f>
        <v>0</v>
      </c>
      <c r="F126" s="40">
        <f>'M-M'!G43</f>
        <v>0</v>
      </c>
      <c r="G126" s="98">
        <f>'M-M'!H43</f>
        <v>0</v>
      </c>
    </row>
    <row r="127" spans="1:7" x14ac:dyDescent="0.2">
      <c r="A127" s="57">
        <f>'M-M'!J44</f>
        <v>15</v>
      </c>
      <c r="B127" s="56">
        <f>'M-M'!A44</f>
        <v>52</v>
      </c>
      <c r="C127" s="37">
        <f>'M-M'!D44</f>
        <v>0</v>
      </c>
      <c r="D127" s="38" t="str">
        <f>'M-M'!E44</f>
        <v>Records are held centrally by the Health and Safety Team</v>
      </c>
      <c r="E127" s="39">
        <f>'M-M'!F44</f>
        <v>0</v>
      </c>
      <c r="F127" s="40">
        <f>'M-M'!G44</f>
        <v>0</v>
      </c>
      <c r="G127" s="98">
        <f>'M-M'!H44</f>
        <v>0</v>
      </c>
    </row>
    <row r="128" spans="1:7" x14ac:dyDescent="0.2">
      <c r="A128" s="57">
        <f>'M-M'!J45</f>
        <v>15</v>
      </c>
      <c r="B128" s="106">
        <f>'M-M'!A45</f>
        <v>52</v>
      </c>
      <c r="C128" s="37">
        <f>'M-M'!D45</f>
        <v>0</v>
      </c>
      <c r="D128" s="38">
        <f>'M-M'!E45</f>
        <v>0</v>
      </c>
      <c r="E128" s="39">
        <f>'M-M'!F45</f>
        <v>0</v>
      </c>
      <c r="F128" s="40">
        <f>'M-M'!G45</f>
        <v>0</v>
      </c>
      <c r="G128" s="98">
        <f>'M-M'!H45</f>
        <v>0</v>
      </c>
    </row>
    <row r="129" spans="1:7" x14ac:dyDescent="0.2">
      <c r="A129" s="57">
        <f>'M-M'!J46</f>
        <v>15</v>
      </c>
      <c r="B129" s="106">
        <f>'M-M'!A46</f>
        <v>53</v>
      </c>
      <c r="C129" s="37">
        <f>'M-M'!D46</f>
        <v>0</v>
      </c>
      <c r="D129" s="38">
        <f>'M-M'!E46</f>
        <v>0</v>
      </c>
      <c r="E129" s="39">
        <f>'M-M'!F46</f>
        <v>0</v>
      </c>
      <c r="F129" s="40">
        <f>'M-M'!G46</f>
        <v>0</v>
      </c>
      <c r="G129" s="98">
        <f>'M-M'!H46</f>
        <v>0</v>
      </c>
    </row>
    <row r="130" spans="1:7" x14ac:dyDescent="0.2">
      <c r="A130" s="57">
        <f>'M-M'!J47</f>
        <v>15</v>
      </c>
      <c r="B130" s="106">
        <f>'M-M'!A47</f>
        <v>53</v>
      </c>
      <c r="C130" s="37">
        <f>'M-M'!D47</f>
        <v>0</v>
      </c>
      <c r="D130" s="38">
        <f>'M-M'!E47</f>
        <v>0</v>
      </c>
      <c r="E130" s="39">
        <f>'M-M'!F47</f>
        <v>0</v>
      </c>
      <c r="F130" s="40">
        <f>'M-M'!G47</f>
        <v>0</v>
      </c>
      <c r="G130" s="98">
        <f>'M-M'!H47</f>
        <v>0</v>
      </c>
    </row>
    <row r="131" spans="1:7" x14ac:dyDescent="0.2">
      <c r="A131" s="57">
        <f>'M-M'!J48</f>
        <v>15</v>
      </c>
      <c r="B131" s="106">
        <f>'M-M'!A48</f>
        <v>54</v>
      </c>
      <c r="C131" s="37">
        <f>'M-M'!D48</f>
        <v>0</v>
      </c>
      <c r="D131" s="38" t="str">
        <f>'M-M'!E48</f>
        <v>Records are held centrally by the Health and Safety Team</v>
      </c>
      <c r="E131" s="39">
        <f>'M-M'!F48</f>
        <v>0</v>
      </c>
      <c r="F131" s="40">
        <f>'M-M'!G48</f>
        <v>0</v>
      </c>
      <c r="G131" s="98">
        <f>'M-M'!H48</f>
        <v>0</v>
      </c>
    </row>
    <row r="132" spans="1:7" x14ac:dyDescent="0.2">
      <c r="A132" s="57">
        <f>'M-M'!J49</f>
        <v>15</v>
      </c>
      <c r="B132" s="106">
        <f>'M-M'!A49</f>
        <v>54</v>
      </c>
      <c r="C132" s="37">
        <f>'M-M'!D49</f>
        <v>0</v>
      </c>
      <c r="D132" s="38">
        <f>'M-M'!E49</f>
        <v>0</v>
      </c>
      <c r="E132" s="39">
        <f>'M-M'!F49</f>
        <v>0</v>
      </c>
      <c r="F132" s="40">
        <f>'M-M'!G49</f>
        <v>0</v>
      </c>
      <c r="G132" s="98">
        <f>'M-M'!H49</f>
        <v>0</v>
      </c>
    </row>
    <row r="133" spans="1:7" x14ac:dyDescent="0.2">
      <c r="A133" s="57">
        <f>'M-M'!J50</f>
        <v>15</v>
      </c>
      <c r="B133" s="106">
        <f>'M-M'!A50</f>
        <v>55</v>
      </c>
      <c r="C133" s="37">
        <f>'M-M'!D50</f>
        <v>0</v>
      </c>
      <c r="D133" s="38">
        <f>'M-M'!E50</f>
        <v>0</v>
      </c>
      <c r="E133" s="39">
        <f>'M-M'!F50</f>
        <v>0</v>
      </c>
      <c r="F133" s="40">
        <f>'M-M'!G50</f>
        <v>0</v>
      </c>
      <c r="G133" s="98">
        <f>'M-M'!H50</f>
        <v>0</v>
      </c>
    </row>
    <row r="134" spans="1:7" x14ac:dyDescent="0.2">
      <c r="A134" s="57">
        <f>'M-M'!J51</f>
        <v>15</v>
      </c>
      <c r="B134" s="106">
        <f>'M-M'!A51</f>
        <v>55</v>
      </c>
      <c r="C134" s="37">
        <f>'M-M'!D51</f>
        <v>0</v>
      </c>
      <c r="D134" s="38">
        <f>'M-M'!E51</f>
        <v>0</v>
      </c>
      <c r="E134" s="39">
        <f>'M-M'!F51</f>
        <v>0</v>
      </c>
      <c r="F134" s="40">
        <f>'M-M'!G51</f>
        <v>0</v>
      </c>
      <c r="G134" s="98">
        <f>'M-M'!H51</f>
        <v>0</v>
      </c>
    </row>
    <row r="135" spans="1:7" x14ac:dyDescent="0.2">
      <c r="A135" s="57">
        <f>'M-M'!J52</f>
        <v>16</v>
      </c>
      <c r="B135" s="106">
        <f>'M-M'!A52</f>
        <v>56</v>
      </c>
      <c r="C135" s="37" t="str">
        <f>'M-M'!D52</f>
        <v>P4</v>
      </c>
      <c r="D135" s="38" t="str">
        <f>'M-M'!E52</f>
        <v>There are no records to suggest that the emergency lighting is adequately maintained. Check EL records</v>
      </c>
      <c r="E135" s="39">
        <f>'M-M'!F52</f>
        <v>0</v>
      </c>
      <c r="F135" s="40">
        <f>'M-M'!G52</f>
        <v>0</v>
      </c>
      <c r="G135" s="98">
        <f>'M-M'!H52</f>
        <v>0</v>
      </c>
    </row>
    <row r="136" spans="1:7" x14ac:dyDescent="0.2">
      <c r="A136" s="57">
        <f>'M-M'!J53</f>
        <v>16</v>
      </c>
      <c r="B136" s="106">
        <f>'M-M'!A53</f>
        <v>56</v>
      </c>
      <c r="C136" s="37">
        <f>'M-M'!D53</f>
        <v>0</v>
      </c>
      <c r="D136" s="38">
        <f>'M-M'!E53</f>
        <v>0</v>
      </c>
      <c r="E136" s="39">
        <f>'M-M'!F53</f>
        <v>0</v>
      </c>
      <c r="F136" s="40">
        <f>'M-M'!G53</f>
        <v>0</v>
      </c>
      <c r="G136" s="98">
        <f>'M-M'!H53</f>
        <v>0</v>
      </c>
    </row>
    <row r="137" spans="1:7" x14ac:dyDescent="0.2">
      <c r="A137" s="57">
        <f>'M-M'!J54</f>
        <v>16</v>
      </c>
      <c r="B137" s="37">
        <v>0</v>
      </c>
      <c r="C137" s="37">
        <v>0</v>
      </c>
      <c r="D137" s="38">
        <v>0</v>
      </c>
      <c r="E137" s="39">
        <f>'M-M'!F54</f>
        <v>0</v>
      </c>
      <c r="F137" s="40">
        <f>'M-M'!G54</f>
        <v>0</v>
      </c>
      <c r="G137" s="98">
        <f>'M-M'!H54</f>
        <v>0</v>
      </c>
    </row>
    <row r="138" spans="1:7" x14ac:dyDescent="0.2">
      <c r="A138" s="57">
        <f>'M-M'!J55</f>
        <v>16</v>
      </c>
      <c r="B138" s="37">
        <f>'M-M'!A55</f>
        <v>57</v>
      </c>
      <c r="C138" s="37">
        <f>'M-M'!D55</f>
        <v>0</v>
      </c>
      <c r="D138" s="38">
        <f>'M-M'!E55</f>
        <v>0</v>
      </c>
      <c r="E138" s="39">
        <f>'M-M'!F55</f>
        <v>0</v>
      </c>
      <c r="F138" s="40">
        <f>'M-M'!G55</f>
        <v>0</v>
      </c>
      <c r="G138" s="98">
        <f>'M-M'!H55</f>
        <v>0</v>
      </c>
    </row>
    <row r="139" spans="1:7" x14ac:dyDescent="0.2">
      <c r="A139" s="57">
        <f>'M-M'!J56</f>
        <v>16</v>
      </c>
      <c r="B139" s="37">
        <f>'M-M'!A56</f>
        <v>58</v>
      </c>
      <c r="C139" s="37">
        <f>'M-M'!D56</f>
        <v>0</v>
      </c>
      <c r="D139" s="38">
        <f>'M-M'!E56</f>
        <v>0</v>
      </c>
      <c r="E139" s="39">
        <f>'M-M'!F56</f>
        <v>0</v>
      </c>
      <c r="F139" s="40">
        <f>'M-M'!G56</f>
        <v>0</v>
      </c>
      <c r="G139" s="98">
        <f>'M-M'!H56</f>
        <v>0</v>
      </c>
    </row>
    <row r="140" spans="1:7" x14ac:dyDescent="0.2">
      <c r="A140" s="57">
        <f>'M-M'!J57</f>
        <v>16</v>
      </c>
      <c r="B140" s="37">
        <f>'M-M'!A57</f>
        <v>59</v>
      </c>
      <c r="C140" s="37">
        <f>'M-M'!D57</f>
        <v>0</v>
      </c>
      <c r="D140" s="38">
        <f>'M-M'!E57</f>
        <v>0</v>
      </c>
      <c r="E140" s="39">
        <f>'M-M'!F57</f>
        <v>0</v>
      </c>
      <c r="F140" s="40">
        <f>'M-M'!G57</f>
        <v>0</v>
      </c>
      <c r="G140" s="98">
        <f>'M-M'!H57</f>
        <v>0</v>
      </c>
    </row>
    <row r="141" spans="1:7" x14ac:dyDescent="0.2">
      <c r="A141" s="57">
        <f>'M-M'!J58</f>
        <v>16</v>
      </c>
      <c r="B141" s="37">
        <f>'M-M'!A58</f>
        <v>60</v>
      </c>
      <c r="C141" s="37">
        <f>'M-M'!D58</f>
        <v>0</v>
      </c>
      <c r="D141" s="38">
        <f>'M-M'!E58</f>
        <v>0</v>
      </c>
      <c r="E141" s="39">
        <f>'M-M'!F58</f>
        <v>0</v>
      </c>
      <c r="F141" s="40">
        <f>'M-M'!G58</f>
        <v>0</v>
      </c>
      <c r="G141" s="98">
        <f>'M-M'!H58</f>
        <v>0</v>
      </c>
    </row>
    <row r="142" spans="1:7" x14ac:dyDescent="0.2">
      <c r="A142" s="57">
        <f>'M-M'!J59</f>
        <v>16</v>
      </c>
      <c r="B142" s="37">
        <f>'M-M'!A59</f>
        <v>61</v>
      </c>
      <c r="C142" s="37">
        <f>'M-M'!D59</f>
        <v>0</v>
      </c>
      <c r="D142" s="38">
        <f>'M-M'!E59</f>
        <v>0</v>
      </c>
      <c r="E142" s="39">
        <f>'M-M'!F59</f>
        <v>0</v>
      </c>
      <c r="F142" s="40">
        <f>'M-M'!G59</f>
        <v>0</v>
      </c>
      <c r="G142" s="98">
        <f>'M-M'!H59</f>
        <v>0</v>
      </c>
    </row>
    <row r="143" spans="1:7" x14ac:dyDescent="0.2">
      <c r="A143" s="57">
        <f>'M-M'!J60</f>
        <v>16</v>
      </c>
      <c r="B143" s="37">
        <f>'M-M'!A60</f>
        <v>62</v>
      </c>
      <c r="C143" s="37">
        <f>'M-M'!D60</f>
        <v>0</v>
      </c>
      <c r="D143" s="38">
        <f>'M-M'!E60</f>
        <v>0</v>
      </c>
      <c r="E143" s="39">
        <f>'M-M'!F60</f>
        <v>0</v>
      </c>
      <c r="F143" s="40">
        <f>'M-M'!G60</f>
        <v>0</v>
      </c>
      <c r="G143" s="98">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2015-09-07T18:27:57Z</cp:lastPrinted>
  <dcterms:created xsi:type="dcterms:W3CDTF">2009-09-21T13:05:01Z</dcterms:created>
  <dcterms:modified xsi:type="dcterms:W3CDTF">2017-07-06T11:33:45Z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-1094315533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