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<sst xmlns="http://schemas.openxmlformats.org/spreadsheetml/2006/main" count="372" uniqueCount="224">
  <si>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</si>
  <si>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</si>
  <si>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</si>
  <si>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</si>
  <si>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</si>
  <si>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</si>
  <si>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</si>
  <si>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</si>
  <si>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</si>
  <si>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</si>
  <si>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</si>
  <si>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</si>
  <si>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</si>
  <si>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</si>
  <si>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</si>
  <si>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</si>
  <si>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</si>
  <si>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</si>
  <si>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</si>
  <si>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</si>
  <si>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</si>
  <si>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</si>
  <si>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</si>
  <si>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</si>
  <si>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</si>
  <si>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</si>
  <si>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</si>
  <si>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</si>
  <si>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</si>
  <si>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</si>
  <si>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</si>
  <si>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</si>
  <si>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</si>
  <si>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</si>
  <si>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</si>
  <si>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</si>
  <si>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</si>
  <si>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</si>
  <si>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</si>
  <si>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</si>
  <si>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</si>
  <si>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</si>
  <si>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</si>
  <si>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</si>
  <si>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</si>
  <si>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</si>
  <si>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</si>
  <si>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</si>
  <si>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</si>
  <si>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</si>
  <si>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</si>
  <si>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</si>
  <si>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</si>
  <si>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</si>
  <si>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</si>
  <si>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</si>
  <si>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</si>
  <si>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</si>
  <si>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</si>
  <si>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</si>
  <si>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</si>
  <si>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</si>
  <si>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</si>
  <si>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</si>
  <si>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</si>
  <si>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</si>
  <si>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</si>
  <si>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</si>
  <si>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</si>
  <si>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</si>
  <si>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</si>
  <si>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</si>
  <si>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</si>
  <si>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</si>
  <si>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</si>
  <si>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</si>
  <si>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</si>
  <si>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</si>
  <si>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</si>
  <si>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</si>
  <si>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</si>
  <si>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</si>
  <si>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</si>
  <si>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</si>
  <si>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</si>
  <si>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</si>
  <si>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</si>
  <si>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</si>
  <si>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</si>
  <si>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</si>
  <si>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</si>
  <si>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</si>
  <si>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</si>
  <si>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</si>
  <si>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</si>
  <si>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</si>
  <si>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</si>
  <si>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</si>
  <si>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</si>
  <si>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</si>
  <si>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</si>
  <si>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</si>
  <si>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</si>
  <si>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</si>
  <si>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</si>
  <si>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</si>
  <si>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</si>
  <si>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</si>
  <si>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</si>
  <si>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</si>
  <si>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</si>
  <si>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</si>
  <si>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</si>
  <si>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</si>
  <si>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</si>
  <si>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</si>
  <si>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</si>
  <si>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</si>
  <si>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</si>
  <si>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</si>
  <si>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</si>
  <si>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</si>
  <si>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</si>
  <si>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</si>
  <si>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</si>
  <si>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</si>
  <si>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</si>
  <si>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</si>
  <si>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</si>
  <si>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</si>
  <si>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</si>
  <si>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</si>
  <si>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</si>
  <si>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</si>
  <si>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</si>
  <si>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</si>
  <si>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</si>
  <si>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</si>
  <si>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</si>
  <si>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</si>
  <si>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</si>
  <si>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</si>
  <si>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</si>
  <si>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</si>
  <si>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</si>
  <si>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</si>
  <si>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</si>
  <si>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</si>
  <si>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</si>
  <si>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</si>
  <si>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</si>
  <si>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</si>
  <si>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</si>
  <si>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</si>
  <si>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</si>
  <si>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</si>
  <si>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</si>
  <si>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</si>
  <si>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</si>
  <si>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</si>
  <si>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</si>
  <si>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</si>
  <si>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</si>
  <si>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</si>
  <si>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</si>
  <si>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</si>
  <si>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</si>
  <si>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</si>
  <si>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</si>
  <si>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</si>
  <si>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</si>
  <si>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</si>
  <si>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</si>
  <si>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</si>
  <si>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</si>
  <si>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</si>
  <si>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</si>
  <si>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</si>
  <si>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</si>
  <si>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</si>
  <si>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</si>
  <si>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</si>
  <si>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</si>
  <si>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</si>
  <si>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</si>
  <si>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</si>
  <si>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</si>
  <si>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</si>
  <si>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</si>
  <si>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</si>
  <si>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</si>
  <si>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</si>
  <si>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</si>
  <si>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</si>
  <si>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</si>
  <si>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</si>
  <si>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</si>
  <si>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</si>
  <si>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</si>
  <si>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</si>
  <si>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</si>
  <si>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</si>
  <si>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</si>
  <si>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</si>
  <si>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</si>
  <si>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 xml:space="preserve">It is advisable that a BS5839-6 LD2 system is fitted to all flats if not already fitted. Review recommended. </t>
  </si>
  <si>
    <t xml:space="preserve">The building has internal stacks, it is therefore recommended that an internal flat survey is carried out to ensure that the compartmentation levels between flats and communal areas is adequate.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</si>
  <si>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</si>
  <si>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There is a secure entry system fitted to this building.</t>
  </si>
  <si>
    <t>The bins are located in a satisfactory position (bin room)</t>
  </si>
  <si>
    <t>False ceilings require separate survey, involves two man team due to working at height risk</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</si>
  <si>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</si>
  <si>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Concrete framed with brick walls and a pitched roof.</t>
  </si>
  <si>
    <t xml:space="preserve">All flat entrance doors (FED's) in this building are FD30S standard. </t>
  </si>
  <si>
    <t>B132A24</t>
  </si>
  <si>
    <t>872-81</t>
  </si>
  <si>
    <t>28 flats, 4 floors, 3 staircases and 0 lift</t>
  </si>
  <si>
    <t>All communal doors are FD30S standard doors but require maintenance/service</t>
  </si>
  <si>
    <t>The electrical intake was checked, secure (FB1) and clear of storage. There are compartment breaches in the intake which require fire stopping. Intake door is FD30 standard. EIC 08/10</t>
  </si>
  <si>
    <t>Secure the store adjacent to FED 5</t>
  </si>
  <si>
    <t>Internal and external communal areas including the following:
entrances, exits, escape stairs, landings, lobbies, electrical intake/service cupboards, pram shed areas, refuse areas. Ventilation - openable doors and open balcony</t>
  </si>
  <si>
    <t>There is no emergency lighting fitted in this building (except in the stairs) and it is recommended that it is fitted to BS5266-1 and particularly paragraph 6.4 (no light fittings to be fitted on the ceilings). Alternatively install a photoluminescent low level escape lighting, PSPA class C which will provide adequate illumination for escape purposes.</t>
  </si>
  <si>
    <t>No test dates on the premises</t>
  </si>
  <si>
    <t>Fit Danger Electricity and Fire Door Keep Locked sign to the intake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</si>
</sst>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2" name="Picture 11">
          <a:extLst>
            <a:ext uri="{FF2B5EF4-FFF2-40B4-BE49-F238E27FC236}">
              <a16:creationId xmlns:a16="http://schemas.microsoft.com/office/drawing/2014/main" id="{4DA2830E-E763-40B6-B129-E0FFC67DBC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204</v>
      </c>
    </row>
    <row r="3" spans="1:17" ht="20.25" x14ac:dyDescent="0.3">
      <c r="Q3" s="137" t="s">
        <v>158</v>
      </c>
    </row>
    <row r="4" spans="1:17" ht="12.75" customHeight="1" x14ac:dyDescent="0.2">
      <c r="Q4" s="138" t="s">
        <v>0</v>
      </c>
    </row>
    <row r="6" spans="1:17" ht="14.1" customHeight="1" x14ac:dyDescent="0.2">
      <c r="A6" s="170" t="s">
        <v>215</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42824</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202</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MID(CELL("filename",A1),FIND("[",CELL("filename",A1),1)+1,FIND("]",CELL("filename",A1),1)-FIND("[",CELL("filename",A1),1)-27)</f>
        <v xml:space="preserve">Hector, Graham Park, NW9 5UN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B132A24</v>
      </c>
    </row>
    <row r="2" spans="1:18" ht="15.95" customHeight="1" thickBot="1" x14ac:dyDescent="0.25">
      <c r="A2" s="23" t="s">
        <v>11</v>
      </c>
      <c r="B2" s="24"/>
      <c r="C2" s="236" t="str">
        <f ca="1">'FRA-detail'!A26</f>
        <v xml:space="preserve">Hector, Graham Park, NW9 5UN </v>
      </c>
      <c r="D2" s="237"/>
      <c r="E2" s="237"/>
      <c r="F2" s="237"/>
      <c r="G2" s="237"/>
      <c r="H2" s="237"/>
      <c r="I2" s="237"/>
      <c r="J2" s="238"/>
      <c r="K2" s="239" t="s">
        <v>130</v>
      </c>
      <c r="L2" s="240"/>
      <c r="M2" s="240"/>
      <c r="N2" s="139">
        <f>'FRA-detail'!J8</f>
        <v>42824</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220</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212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216</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B132A24</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Hector, Graham Park, NW9 5UN </v>
      </c>
      <c r="C10" s="254"/>
      <c r="D10" s="255"/>
      <c r="E10" s="150" t="s">
        <v>191</v>
      </c>
      <c r="F10" s="141">
        <f>'FRA-detail'!J8</f>
        <v>42824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208</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209</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203</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213</v>
      </c>
      <c r="F43" s="64"/>
      <c r="G43" s="63"/>
      <c r="H43" s="92"/>
      <c r="I43">
        <f t="shared" si="0"/>
        <v>0</v>
      </c>
    </row>
    <row r="44" spans="1:9" ht="24" x14ac:dyDescent="0.2">
      <c r="A44" s="69">
        <v>14</v>
      </c>
      <c r="B44" s="147"/>
      <c r="C44" s="63" t="s">
        <v>7</v>
      </c>
      <c r="D44" s="63" t="s">
        <v>153</v>
      </c>
      <c r="E44" s="159" t="s">
        <v>217</v>
      </c>
      <c r="F44" s="64"/>
      <c r="G44" s="63"/>
      <c r="H44" s="92"/>
      <c r="I44">
        <f t="shared" si="0"/>
        <v>1</v>
      </c>
    </row>
    <row r="45" spans="1:9" hidden="1" x14ac:dyDescent="0.2">
      <c r="A45" s="69">
        <v>14</v>
      </c>
      <c r="B45" s="70"/>
      <c r="C45" s="63"/>
      <c r="D45" s="63"/>
      <c r="E45" s="133"/>
      <c r="F45" s="64"/>
      <c r="G45" s="63"/>
      <c r="H45" s="92"/>
      <c r="I45">
        <f t="shared" si="0"/>
        <v>1</v>
      </c>
    </row>
    <row r="46" spans="1:9" ht="36" x14ac:dyDescent="0.2">
      <c r="A46" s="69">
        <v>14</v>
      </c>
      <c r="B46" s="70"/>
      <c r="C46" s="63" t="s">
        <v>7</v>
      </c>
      <c r="D46" s="63" t="s">
        <v>153</v>
      </c>
      <c r="E46" s="133" t="s">
        <v>218</v>
      </c>
      <c r="F46" s="64"/>
      <c r="G46" s="63"/>
      <c r="H46" s="92"/>
      <c r="I46">
        <f t="shared" ref="I46:I77" si="1">IF(ISBLANK(D46),I45,I45+1)</f>
        <v>2</v>
      </c>
    </row>
    <row r="47" spans="1:9" x14ac:dyDescent="0.2">
      <c r="A47" s="69">
        <v>14</v>
      </c>
      <c r="B47" s="70"/>
      <c r="C47" s="63" t="s">
        <v>7</v>
      </c>
      <c r="D47" s="63" t="s">
        <v>153</v>
      </c>
      <c r="E47" s="133" t="s">
        <v>219</v>
      </c>
      <c r="F47" s="64"/>
      <c r="G47" s="63"/>
      <c r="H47" s="92"/>
      <c r="I47">
        <f t="shared" si="1"/>
        <v>3</v>
      </c>
    </row>
    <row r="48" spans="1:9" ht="24" x14ac:dyDescent="0.2">
      <c r="A48" s="69">
        <v>14</v>
      </c>
      <c r="B48" s="70"/>
      <c r="C48" s="63" t="s">
        <v>7</v>
      </c>
      <c r="D48" s="63" t="s">
        <v>153</v>
      </c>
      <c r="E48" s="134" t="s">
        <v>210</v>
      </c>
      <c r="F48" s="64"/>
      <c r="G48" s="63"/>
      <c r="H48" s="92"/>
      <c r="I48">
        <f t="shared" si="1"/>
        <v>4</v>
      </c>
    </row>
    <row r="49" spans="1:9" x14ac:dyDescent="0.2">
      <c r="A49" s="69">
        <v>14</v>
      </c>
      <c r="B49" s="70"/>
      <c r="C49" s="63"/>
      <c r="D49" s="63"/>
      <c r="E49" s="133"/>
      <c r="F49" s="64"/>
      <c r="G49" s="63"/>
      <c r="H49" s="92"/>
      <c r="I49">
        <f t="shared" si="1"/>
        <v>4</v>
      </c>
    </row>
    <row r="50" spans="1:9"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6</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84" x14ac:dyDescent="0.2">
      <c r="A59" s="66">
        <v>18</v>
      </c>
      <c r="B59" s="67" t="s">
        <v>71</v>
      </c>
      <c r="C59" s="63" t="s">
        <v>7</v>
      </c>
      <c r="D59" s="63" t="s">
        <v>153</v>
      </c>
      <c r="E59" s="163" t="s">
        <v>211</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164" t="s">
        <v>207</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72" x14ac:dyDescent="0.2">
      <c r="A64" s="66">
        <v>20</v>
      </c>
      <c r="B64" s="98" t="s">
        <v>74</v>
      </c>
      <c r="C64" s="135" t="s">
        <v>7</v>
      </c>
      <c r="D64" s="135" t="s">
        <v>153</v>
      </c>
      <c r="E64" s="166" t="s">
        <v>221</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185</v>
      </c>
      <c r="D66" s="63"/>
      <c r="E66" s="64" t="s">
        <v>222</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7</v>
      </c>
      <c r="D69" s="79" t="s">
        <v>153</v>
      </c>
      <c r="E69" s="144" t="s">
        <v>223</v>
      </c>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185</v>
      </c>
      <c r="D78" s="63" t="s">
        <v>153</v>
      </c>
      <c r="E78" s="168" t="s">
        <v>205</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169"/>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48" x14ac:dyDescent="0.2">
      <c r="A85" s="66">
        <v>27</v>
      </c>
      <c r="B85" s="148" t="s">
        <v>201</v>
      </c>
      <c r="C85" s="63" t="s">
        <v>185</v>
      </c>
      <c r="D85" s="63" t="s">
        <v>153</v>
      </c>
      <c r="E85" s="168" t="s">
        <v>206</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hidden="1"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6</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6</v>
      </c>
      <c r="D104" s="63"/>
      <c r="E104" s="112"/>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B132A24</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Hector, Graham Park, NW9 5UN </v>
      </c>
      <c r="C9" s="254"/>
      <c r="D9" s="255"/>
      <c r="E9" s="150" t="s">
        <v>191</v>
      </c>
      <c r="F9" s="140">
        <f>'FRA-detail'!J8</f>
        <v>42824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53</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6</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7</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B132A24</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Hector, Graham Park, NW9 5UN </v>
      </c>
      <c r="D9" s="254"/>
      <c r="E9" s="254"/>
      <c r="F9" s="255"/>
      <c r="G9" s="150" t="s">
        <v>191</v>
      </c>
      <c r="H9" s="140">
        <f>'FRA-detail'!J8</f>
        <v>42824</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14</v>
      </c>
      <c r="C12" s="46" t="str">
        <f>IF(ISNA(VLOOKUP(A12,Data!A:G,4,FALSE)),"",IF((VLOOKUP(A12,Data!A:G,4,FALSE)=0),"",VLOOKUP(A12,Data!A:G,4,FALSE)))</f>
        <v>All communal doors are FD30S standard doors but require maintenance/service</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electrical intake was checked, secure (FB1) and clear of storage. There are compartment breaches in the intake which require fire stopping. Intake door is FD30 standard. EIC 08/10</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Secure the store adjacent to FED 5</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False ceilings require separate survey, involves two man team due to working at height risk</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63.75" x14ac:dyDescent="0.2">
      <c r="A16" s="44">
        <v>5</v>
      </c>
      <c r="B16" s="49">
        <f>IF(ISNA(VLOOKUP(A16,Data!A:D,2,FALSE)),"",IF((VLOOKUP(A16,Data!A:D,2,FALSE)=0),"",VLOOKUP(A16,Data!A:D,2,FALSE)))</f>
        <v>18</v>
      </c>
      <c r="C16" s="7" t="str">
        <f>IF(ISNA(VLOOKUP(A16,Data!A:D,4,FALSE)),"",IF((VLOOKUP(A16,Data!A:D,4,FALSE)=0),"",VLOOKUP(A16,Data!A:D,4,FALSE)))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20</v>
      </c>
      <c r="C17" s="7" t="str">
        <f>IF(ISNA(VLOOKUP(A17,Data!A:D,4,FALSE)),"",IF((VLOOKUP(A17,Data!A:D,4,FALSE)=0),"",VLOOKUP(A17,Data!A:D,4,FALSE)))</f>
        <v>There is no emergency lighting fitted in this building (except in the stairs) and it is recommended that it is fitted to BS5266-1 and particularly paragraph 6.4 (no light fittings to be fitted on the ceilings). Alternatively install a photoluminescent low level escape lighting, PSPA class C which will provide adequate illumination for escape purposes.</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22</v>
      </c>
      <c r="C18" s="7" t="str">
        <f>IF(ISNA(VLOOKUP(A18,Data!A:D,4,FALSE)),"",IF((VLOOKUP(A18,Data!A:D,4,FALSE)=0),"",VLOOKUP(A18,Data!A:D,4,FALSE)))</f>
        <v>Fit Danger Electricity and Fire Door Keep Locked sign to the intake</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is advisable that a BS5839-6 LD2 system is fitted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38.25" x14ac:dyDescent="0.2">
      <c r="A20" s="44">
        <v>9</v>
      </c>
      <c r="B20" s="49">
        <f>IF(ISNA(VLOOKUP(A20,Data!A:D,2,FALSE)),"",IF((VLOOKUP(A20,Data!A:D,2,FALSE)=0),"",VLOOKUP(A20,Data!A:D,2,FALSE)))</f>
        <v>27</v>
      </c>
      <c r="C20" s="7" t="str">
        <f>IF(ISNA(VLOOKUP(A20,Data!A:D,4,FALSE)),"",IF((VLOOKUP(A20,Data!A:D,4,FALSE)=0),"",VLOOKUP(A20,Data!A:D,4,FALSE)))</f>
        <v xml:space="preserve">The building has internal stacks, it is therefore recommended that an internal flat survey is carried out to ensure that the compartmentation levels between flats and communal areas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 (bin room)</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 xml:space="preserve">All flat entrance doors (FED's) in this building are FD30S standard. </v>
      </c>
      <c r="E31" s="38" t="e">
        <f>FRA!#REF!</f>
        <v>#REF!</v>
      </c>
      <c r="F31" s="39">
        <f>FRA!F43</f>
        <v>0</v>
      </c>
      <c r="G31" s="96">
        <f>FRA!G43</f>
        <v>0</v>
      </c>
    </row>
    <row r="32" spans="1:7" x14ac:dyDescent="0.2">
      <c r="A32" s="38">
        <f>FRA!I44</f>
        <v>1</v>
      </c>
      <c r="B32" s="38">
        <f>FRA!A44</f>
        <v>14</v>
      </c>
      <c r="C32" s="38" t="str">
        <f>FRA!D44</f>
        <v>P3</v>
      </c>
      <c r="D32" s="39" t="str">
        <f>FRA!E44</f>
        <v>All communal doors are FD30S standard doors but require maintenance/service</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2</v>
      </c>
      <c r="B34" s="38">
        <f>FRA!A46</f>
        <v>14</v>
      </c>
      <c r="C34" s="38" t="str">
        <f>FRA!D46</f>
        <v>P3</v>
      </c>
      <c r="D34" s="39" t="str">
        <f>FRA!E46</f>
        <v>The electrical intake was checked, secure (FB1) and clear of storage. There are compartment breaches in the intake which require fire stopping. Intake door is FD30 standard. EIC 08/10</v>
      </c>
      <c r="E34" s="38" t="e">
        <f>FRA!#REF!</f>
        <v>#REF!</v>
      </c>
      <c r="F34" s="39">
        <f>FRA!F46</f>
        <v>0</v>
      </c>
      <c r="G34" s="96">
        <f>FRA!G46</f>
        <v>0</v>
      </c>
    </row>
    <row r="35" spans="1:7" x14ac:dyDescent="0.2">
      <c r="A35" s="38">
        <f>FRA!I47</f>
        <v>3</v>
      </c>
      <c r="B35" s="38">
        <f>FRA!A47</f>
        <v>14</v>
      </c>
      <c r="C35" s="38" t="str">
        <f>FRA!D47</f>
        <v>P3</v>
      </c>
      <c r="D35" s="39" t="str">
        <f>FRA!E47</f>
        <v>Secure the store adjacent to FED 5</v>
      </c>
      <c r="E35" s="38" t="e">
        <f>FRA!#REF!</f>
        <v>#REF!</v>
      </c>
      <c r="F35" s="39">
        <f>FRA!F47</f>
        <v>0</v>
      </c>
      <c r="G35" s="96">
        <f>FRA!G47</f>
        <v>0</v>
      </c>
    </row>
    <row r="36" spans="1:7" x14ac:dyDescent="0.2">
      <c r="A36" s="38">
        <f>FRA!I48</f>
        <v>4</v>
      </c>
      <c r="B36" s="38">
        <f>FRA!A48</f>
        <v>14</v>
      </c>
      <c r="C36" s="38" t="str">
        <f>FRA!D48</f>
        <v>P3</v>
      </c>
      <c r="D36" s="39" t="str">
        <f>FRA!E48</f>
        <v>False ceilings require separate survey, involves two man team due to working at height risk</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There is no emergency lighting fitted in this building (except in the stairs) and it is recommended that it is fitted to BS5266-1 and particularly paragraph 6.4 (no light fittings to be fitted on the ceilings). Alternatively install a photoluminescent low level escape lighting, PSPA class C which will provide adequate illumination for escape purposes.</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No test dates on the premises</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7</v>
      </c>
      <c r="B57" s="53">
        <f>FRA!A69</f>
        <v>22</v>
      </c>
      <c r="C57" s="38" t="str">
        <f>FRA!D69</f>
        <v>P3</v>
      </c>
      <c r="D57" s="39" t="str">
        <f>FRA!E69</f>
        <v>Fit Danger Electricity and Fire Door Keep Locked sign to the intake</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9</v>
      </c>
      <c r="B92" s="53">
        <f>FRA!A104</f>
        <v>34</v>
      </c>
      <c r="C92" s="38">
        <f>FRA!D104</f>
        <v>0</v>
      </c>
      <c r="D92" s="39">
        <f>FRA!E104</f>
        <v>0</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2017-05-25T12:52:09Z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1759070506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