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5" yWindow="45" windowWidth="15330" windowHeight="4005"/>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ActionPlan!$10:$12</definedName>
    <definedName name="_xlnm.Print_Titles" localSheetId="2">FRA!$9:$11</definedName>
    <definedName name="_xlnm.Print_Titles" localSheetId="3">'M-M'!$9:$11</definedName>
  </definedNames>
  <calcPr calcId="171027"/>
</workbook>
</file>

<file path=xl/calcChain.xml><?xml version="1.0" encoding="utf-8"?>
<calcChain xmlns="http://schemas.openxmlformats.org/spreadsheetml/2006/main">
  <c r="A32" i="1" l="1"/>
  <c r="H1" i="5"/>
  <c r="G1" i="5"/>
  <c r="I1" i="4"/>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10" i="5"/>
  <c r="H10" i="5"/>
  <c r="B9" i="4"/>
  <c r="F9" i="4"/>
  <c r="B9" i="3"/>
  <c r="F9" i="3"/>
  <c r="J13" i="3"/>
  <c r="A2" i="6"/>
  <c r="C2" i="2"/>
  <c r="N2" i="2"/>
  <c r="J14" i="3"/>
  <c r="J15" i="3"/>
  <c r="A3" i="6"/>
  <c r="A4" i="6" l="1"/>
  <c r="J16" i="3"/>
  <c r="A5" i="6" l="1"/>
  <c r="J17" i="3"/>
  <c r="J18" i="3" l="1"/>
  <c r="A6" i="6"/>
  <c r="J19" i="3" l="1"/>
  <c r="A7" i="6"/>
  <c r="A8" i="6" l="1"/>
  <c r="J20" i="3"/>
  <c r="A9" i="6" l="1"/>
  <c r="J21" i="3"/>
  <c r="J22" i="3" l="1"/>
  <c r="A10" i="6"/>
  <c r="A11" i="6" l="1"/>
  <c r="J23" i="3"/>
  <c r="J24" i="3" s="1"/>
  <c r="J25" i="3" l="1"/>
  <c r="A12" i="6"/>
  <c r="A14" i="6" l="1"/>
  <c r="A13" i="6"/>
  <c r="J26" i="3"/>
  <c r="J27" i="3" l="1"/>
  <c r="A15" i="6"/>
  <c r="J28" i="3" l="1"/>
  <c r="A16" i="6"/>
  <c r="A17" i="6" l="1"/>
  <c r="J29" i="3"/>
  <c r="A18" i="6" l="1"/>
  <c r="J30" i="3"/>
  <c r="J31" i="3" l="1"/>
  <c r="A19" i="6"/>
  <c r="J32" i="3" l="1"/>
  <c r="A20" i="6"/>
  <c r="A21" i="6" l="1"/>
  <c r="J33" i="3"/>
  <c r="A22" i="6" l="1"/>
  <c r="J34" i="3"/>
  <c r="A23" i="6" l="1"/>
  <c r="J35" i="3"/>
  <c r="J36" i="3" l="1"/>
  <c r="A24" i="6"/>
  <c r="J37" i="3" l="1"/>
  <c r="A25" i="6"/>
  <c r="A26" i="6" l="1"/>
  <c r="J38" i="3"/>
  <c r="J39" i="3" l="1"/>
  <c r="A27" i="6"/>
  <c r="J40" i="3" l="1"/>
  <c r="A28" i="6"/>
  <c r="A29" i="6" l="1"/>
  <c r="J41" i="3"/>
  <c r="A30" i="6" l="1"/>
  <c r="J42" i="3"/>
  <c r="J43" i="3" l="1"/>
  <c r="A31" i="6"/>
  <c r="A32" i="6" l="1"/>
  <c r="J44" i="3"/>
  <c r="J45" i="3" l="1"/>
  <c r="A33" i="6"/>
  <c r="A34" i="6" l="1"/>
  <c r="J46" i="3"/>
  <c r="A35" i="6" l="1"/>
  <c r="J47" i="3"/>
  <c r="A36" i="6" l="1"/>
  <c r="J48" i="3"/>
  <c r="J49" i="3" l="1"/>
  <c r="A37" i="6"/>
  <c r="A38" i="6" l="1"/>
  <c r="J50" i="3"/>
  <c r="A39" i="6" l="1"/>
  <c r="J51" i="3"/>
  <c r="A40" i="6" l="1"/>
  <c r="J52" i="3"/>
  <c r="J53" i="3" l="1"/>
  <c r="A41" i="6"/>
  <c r="A42" i="6" l="1"/>
  <c r="J54" i="3"/>
  <c r="A43" i="6" l="1"/>
  <c r="J55" i="3"/>
  <c r="A44" i="6" l="1"/>
  <c r="J56" i="3"/>
  <c r="J57" i="3" l="1"/>
  <c r="A45" i="6"/>
  <c r="J58" i="3" l="1"/>
  <c r="A46" i="6"/>
  <c r="J59" i="3" l="1"/>
  <c r="A47" i="6"/>
  <c r="A48" i="6" l="1"/>
  <c r="J60" i="3"/>
  <c r="A49" i="6" l="1"/>
  <c r="J61" i="3"/>
  <c r="J62" i="3" l="1"/>
  <c r="A50" i="6"/>
  <c r="J63" i="3" l="1"/>
  <c r="A51" i="6"/>
  <c r="J64" i="3" l="1"/>
  <c r="A52" i="6"/>
  <c r="A53" i="6" l="1"/>
  <c r="J65" i="3"/>
  <c r="J66" i="3" l="1"/>
  <c r="A54" i="6"/>
  <c r="J67" i="3" l="1"/>
  <c r="A55" i="6"/>
  <c r="A56" i="6" l="1"/>
  <c r="J68" i="3"/>
  <c r="J69" i="3" l="1"/>
  <c r="A57" i="6"/>
  <c r="A58" i="6" l="1"/>
  <c r="J70" i="3"/>
  <c r="A59" i="6" l="1"/>
  <c r="J71" i="3"/>
  <c r="J72" i="3" l="1"/>
  <c r="A60" i="6"/>
  <c r="J73" i="3" l="1"/>
  <c r="A61" i="6"/>
  <c r="A62" i="6" l="1"/>
  <c r="J74" i="3"/>
  <c r="A63" i="6" l="1"/>
  <c r="J75" i="3"/>
  <c r="A64" i="6" l="1"/>
  <c r="J76" i="3"/>
  <c r="J77" i="3" l="1"/>
  <c r="A65" i="6"/>
  <c r="J78" i="3" l="1"/>
  <c r="A66" i="6"/>
  <c r="A67" i="6" l="1"/>
  <c r="J79" i="3"/>
  <c r="A68" i="6" l="1"/>
  <c r="J80" i="3"/>
  <c r="A69" i="6" l="1"/>
  <c r="J81" i="3"/>
  <c r="J82" i="3" l="1"/>
  <c r="A70" i="6"/>
  <c r="J83" i="3" l="1"/>
  <c r="A71" i="6"/>
  <c r="J84" i="3" l="1"/>
  <c r="A72" i="6"/>
  <c r="A73" i="6" l="1"/>
  <c r="J85" i="3"/>
  <c r="A74" i="6" l="1"/>
  <c r="J86" i="3"/>
  <c r="A75" i="6" l="1"/>
  <c r="J87" i="3"/>
  <c r="A76" i="6" l="1"/>
  <c r="J88" i="3"/>
  <c r="J89" i="3" l="1"/>
  <c r="A77" i="6"/>
  <c r="J90" i="3" l="1"/>
  <c r="A78" i="6"/>
  <c r="A79" i="6" l="1"/>
  <c r="J91" i="3"/>
  <c r="J92" i="3" l="1"/>
  <c r="A80" i="6"/>
  <c r="J93" i="3" l="1"/>
  <c r="A81" i="6"/>
  <c r="J94" i="3" l="1"/>
  <c r="A82" i="6"/>
  <c r="J95" i="3" l="1"/>
  <c r="A83" i="6"/>
  <c r="J96" i="3" l="1"/>
  <c r="A84" i="6"/>
  <c r="A85" i="6" l="1"/>
  <c r="J97" i="3"/>
  <c r="J98" i="3" l="1"/>
  <c r="A86" i="6"/>
  <c r="A87" i="6" l="1"/>
  <c r="J99" i="3"/>
  <c r="J100" i="3" l="1"/>
  <c r="A88" i="6"/>
  <c r="J101" i="3" l="1"/>
  <c r="A89" i="6"/>
  <c r="A90" i="6" l="1"/>
  <c r="J102" i="3"/>
  <c r="J103" i="3" l="1"/>
  <c r="A91" i="6"/>
  <c r="J104" i="3" l="1"/>
  <c r="A92" i="6"/>
  <c r="J105" i="3" l="1"/>
  <c r="A93" i="6"/>
  <c r="J106" i="3" l="1"/>
  <c r="A94" i="6"/>
  <c r="A95" i="6" l="1"/>
  <c r="J12" i="4"/>
  <c r="J13" i="4" s="1"/>
  <c r="A96" i="6" l="1"/>
  <c r="J14" i="4"/>
  <c r="A97" i="6" l="1"/>
  <c r="J15" i="4"/>
  <c r="J16" i="4" l="1"/>
  <c r="A98" i="6"/>
  <c r="A99" i="6" l="1"/>
  <c r="J17" i="4"/>
  <c r="J18" i="4" l="1"/>
  <c r="A100" i="6"/>
  <c r="J19" i="4" l="1"/>
  <c r="A101" i="6"/>
  <c r="J20" i="4" l="1"/>
  <c r="A102" i="6"/>
  <c r="J21" i="4" l="1"/>
  <c r="A103" i="6"/>
  <c r="J22" i="4" l="1"/>
  <c r="A104" i="6"/>
  <c r="J23" i="4" l="1"/>
  <c r="A105" i="6"/>
  <c r="J24" i="4" l="1"/>
  <c r="A106" i="6"/>
  <c r="A107" i="6" l="1"/>
  <c r="J25" i="4"/>
  <c r="J26" i="4" l="1"/>
  <c r="A108" i="6"/>
  <c r="J27" i="4" l="1"/>
  <c r="A109" i="6"/>
  <c r="J28" i="4" l="1"/>
  <c r="A110" i="6"/>
  <c r="J29" i="4" l="1"/>
  <c r="A111" i="6"/>
  <c r="A112" i="6" l="1"/>
  <c r="J30" i="4"/>
  <c r="J31" i="4" l="1"/>
  <c r="A113" i="6"/>
  <c r="A114" i="6" l="1"/>
  <c r="J32" i="4"/>
  <c r="A115" i="6" l="1"/>
  <c r="J33" i="4"/>
  <c r="A116" i="6" l="1"/>
  <c r="J34" i="4"/>
  <c r="A117" i="6" l="1"/>
  <c r="J35" i="4"/>
  <c r="A118" i="6" l="1"/>
  <c r="J36" i="4"/>
  <c r="A119" i="6" l="1"/>
  <c r="J37" i="4"/>
  <c r="A120" i="6" l="1"/>
  <c r="J38" i="4"/>
  <c r="J39" i="4" l="1"/>
  <c r="A121" i="6"/>
  <c r="J40" i="4" l="1"/>
  <c r="A122" i="6"/>
  <c r="A123" i="6" l="1"/>
  <c r="J41" i="4"/>
  <c r="A124" i="6" l="1"/>
  <c r="J42" i="4"/>
  <c r="A125" i="6" l="1"/>
  <c r="J43" i="4"/>
  <c r="A126" i="6" l="1"/>
  <c r="J44" i="4"/>
  <c r="J45" i="4" l="1"/>
  <c r="A127" i="6"/>
  <c r="J46" i="4" l="1"/>
  <c r="A128" i="6"/>
  <c r="J47" i="4" l="1"/>
  <c r="A129" i="6"/>
  <c r="J48" i="4" l="1"/>
  <c r="A130" i="6"/>
  <c r="A131" i="6" l="1"/>
  <c r="J49" i="4"/>
  <c r="J50" i="4" l="1"/>
  <c r="A132" i="6"/>
  <c r="A133" i="6" l="1"/>
  <c r="J51" i="4"/>
  <c r="A134" i="6" l="1"/>
  <c r="J52" i="4"/>
  <c r="J53" i="4" l="1"/>
  <c r="A135" i="6"/>
  <c r="A136" i="6" l="1"/>
  <c r="J54" i="4"/>
  <c r="A137" i="6" l="1"/>
  <c r="J55" i="4"/>
  <c r="J56" i="4" l="1"/>
  <c r="A138" i="6"/>
  <c r="J57" i="4" l="1"/>
  <c r="A139" i="6"/>
  <c r="A140" i="6" l="1"/>
  <c r="J58" i="4"/>
  <c r="A141" i="6" l="1"/>
  <c r="J59" i="4"/>
  <c r="A142" i="6" l="1"/>
  <c r="J60" i="4"/>
  <c r="A143" i="6" s="1"/>
  <c r="E38" i="5" l="1"/>
  <c r="E32" i="5"/>
  <c r="G36" i="5"/>
  <c r="C60" i="5"/>
  <c r="B55" i="5"/>
  <c r="H35" i="5"/>
  <c r="G20" i="5"/>
  <c r="C21" i="5"/>
  <c r="D26" i="5"/>
  <c r="C17" i="5"/>
  <c r="G59" i="5"/>
  <c r="G41" i="5"/>
  <c r="C63" i="5"/>
  <c r="E37" i="5"/>
  <c r="E20" i="5"/>
  <c r="E27" i="5"/>
  <c r="G48" i="5"/>
  <c r="G75" i="5"/>
  <c r="B74" i="5"/>
  <c r="G54" i="5"/>
  <c r="G17" i="5"/>
  <c r="D27" i="5"/>
  <c r="B57" i="5"/>
  <c r="B33" i="5"/>
  <c r="C22" i="5"/>
  <c r="C24" i="5"/>
  <c r="C69" i="5"/>
  <c r="B37" i="5"/>
  <c r="E64" i="5"/>
  <c r="C30" i="5"/>
  <c r="C72" i="5"/>
  <c r="H15" i="5"/>
  <c r="D63" i="5"/>
  <c r="B28" i="5"/>
  <c r="G69" i="5"/>
  <c r="D75" i="5"/>
  <c r="G66" i="5"/>
  <c r="E53" i="5"/>
  <c r="G72" i="5"/>
  <c r="E48" i="5"/>
  <c r="H49" i="5"/>
  <c r="B26" i="5"/>
  <c r="E67" i="5"/>
  <c r="E70" i="5"/>
  <c r="E31" i="5"/>
  <c r="D66" i="5"/>
  <c r="E25" i="5"/>
  <c r="C32" i="5"/>
  <c r="D30" i="5"/>
  <c r="D15" i="5"/>
  <c r="E52" i="5"/>
  <c r="C75" i="5"/>
  <c r="B43" i="5"/>
  <c r="G57" i="5"/>
  <c r="H54" i="5"/>
  <c r="E40" i="5"/>
  <c r="G24" i="5"/>
  <c r="B27" i="5"/>
  <c r="C68" i="5"/>
  <c r="E63" i="5"/>
  <c r="D44" i="5"/>
  <c r="G71" i="5"/>
  <c r="C36" i="5"/>
  <c r="B72" i="5"/>
  <c r="C18" i="5"/>
  <c r="E71" i="5"/>
  <c r="E13" i="5"/>
  <c r="D16" i="5"/>
  <c r="E16" i="5"/>
  <c r="C61" i="5"/>
  <c r="B70" i="5"/>
  <c r="H55" i="5"/>
  <c r="C70" i="5"/>
  <c r="D54" i="5"/>
  <c r="H68" i="5"/>
  <c r="D32" i="5"/>
  <c r="D58" i="5"/>
  <c r="B59" i="5"/>
  <c r="E26" i="5"/>
  <c r="E50" i="5"/>
  <c r="H61" i="5"/>
  <c r="C25" i="5"/>
  <c r="C29" i="5"/>
  <c r="G26" i="5"/>
  <c r="H32" i="5"/>
  <c r="G61" i="5"/>
  <c r="E62" i="5"/>
  <c r="C47" i="5"/>
  <c r="D65" i="5"/>
  <c r="C52" i="5"/>
  <c r="G64" i="5"/>
  <c r="C37" i="5"/>
  <c r="D40" i="5"/>
  <c r="G22" i="5"/>
  <c r="H75" i="5"/>
  <c r="D49" i="5"/>
  <c r="C57" i="5"/>
  <c r="B52" i="5"/>
  <c r="B18" i="5"/>
  <c r="C38" i="5"/>
  <c r="C46" i="5"/>
  <c r="G52" i="5"/>
  <c r="D19" i="5"/>
  <c r="C44" i="5"/>
  <c r="H40" i="5"/>
  <c r="B41" i="5"/>
  <c r="G13" i="5"/>
  <c r="E39" i="5"/>
  <c r="B49" i="5"/>
  <c r="E21" i="5"/>
  <c r="H17" i="5"/>
  <c r="E68" i="5"/>
  <c r="D35" i="5"/>
  <c r="E28" i="5"/>
  <c r="E47" i="5"/>
  <c r="D69" i="5"/>
  <c r="D29" i="5"/>
  <c r="H67" i="5"/>
  <c r="B53" i="5"/>
  <c r="B16" i="5"/>
  <c r="B23" i="5"/>
  <c r="D52" i="5"/>
  <c r="E18" i="5"/>
  <c r="E49" i="5"/>
  <c r="D43" i="5"/>
  <c r="C16" i="5"/>
  <c r="H71" i="5"/>
  <c r="D36" i="5"/>
  <c r="C49" i="5"/>
  <c r="B39" i="5"/>
  <c r="C62" i="5"/>
  <c r="B65" i="5"/>
  <c r="E29" i="5"/>
  <c r="E57" i="5"/>
  <c r="C19" i="5"/>
  <c r="H26" i="5"/>
  <c r="B73" i="5"/>
  <c r="G23" i="5"/>
  <c r="B46" i="5"/>
  <c r="B20" i="5"/>
  <c r="G68" i="5"/>
  <c r="G31" i="5"/>
  <c r="D59" i="5"/>
  <c r="G55" i="5"/>
  <c r="D74" i="5"/>
  <c r="G25" i="5"/>
  <c r="D50" i="5"/>
  <c r="B31" i="5"/>
  <c r="H28" i="5"/>
  <c r="E17" i="5"/>
  <c r="C64" i="5"/>
  <c r="C43" i="5"/>
  <c r="H65" i="5"/>
  <c r="E15" i="5"/>
  <c r="H37" i="5"/>
  <c r="D21" i="5"/>
  <c r="D13" i="5"/>
  <c r="H39" i="5"/>
  <c r="B13" i="5"/>
  <c r="G18" i="5"/>
  <c r="G35" i="5"/>
  <c r="B45" i="5"/>
  <c r="E41" i="5"/>
  <c r="G16" i="5"/>
  <c r="C20" i="5"/>
  <c r="H36" i="5"/>
  <c r="B50" i="5"/>
  <c r="D56" i="5"/>
  <c r="G32" i="5"/>
  <c r="G53" i="5"/>
  <c r="H29" i="5"/>
  <c r="D45" i="5"/>
  <c r="D39" i="5"/>
  <c r="C34" i="5"/>
  <c r="C71" i="5"/>
  <c r="C13" i="5"/>
  <c r="E56" i="5"/>
  <c r="H70" i="5"/>
  <c r="G42" i="5"/>
  <c r="G27" i="5"/>
  <c r="G34" i="5"/>
  <c r="B38" i="5"/>
  <c r="B66" i="5"/>
  <c r="G40" i="5"/>
  <c r="H38" i="5"/>
  <c r="C67" i="5"/>
  <c r="E72" i="5"/>
  <c r="G15" i="5"/>
  <c r="B51" i="5"/>
  <c r="E34" i="5"/>
  <c r="E75" i="5"/>
  <c r="D25" i="5"/>
  <c r="H51" i="5"/>
  <c r="D23" i="5"/>
  <c r="H45" i="5"/>
  <c r="E54" i="5"/>
  <c r="C48" i="5"/>
  <c r="B44" i="5"/>
  <c r="C15" i="5"/>
  <c r="D28" i="5"/>
  <c r="B19" i="5"/>
  <c r="D47" i="5"/>
  <c r="G43" i="5"/>
  <c r="E51" i="5"/>
  <c r="C65" i="5"/>
  <c r="D48" i="5"/>
  <c r="H30" i="5"/>
  <c r="B35" i="5"/>
  <c r="C73" i="5"/>
  <c r="B56" i="5"/>
  <c r="G46" i="5"/>
  <c r="C28" i="5"/>
  <c r="D61" i="5"/>
  <c r="E44" i="5"/>
  <c r="D14" i="5"/>
  <c r="B75" i="5"/>
  <c r="E74" i="5"/>
  <c r="G14" i="5"/>
  <c r="G33" i="5"/>
  <c r="H41" i="5"/>
  <c r="C41" i="5"/>
  <c r="G56" i="5"/>
  <c r="E58" i="5"/>
  <c r="B29" i="5"/>
  <c r="D20" i="5"/>
  <c r="C31" i="5"/>
  <c r="E60" i="5"/>
  <c r="C39" i="5"/>
  <c r="H73" i="5"/>
  <c r="H44" i="5"/>
  <c r="E36" i="5"/>
  <c r="B25" i="5"/>
  <c r="C23" i="5"/>
  <c r="H52" i="5"/>
  <c r="D71" i="5"/>
  <c r="G60" i="5"/>
  <c r="G63" i="5"/>
  <c r="D62" i="5"/>
  <c r="E55" i="5"/>
  <c r="B36" i="5"/>
  <c r="G58" i="5"/>
  <c r="B42" i="5"/>
  <c r="D22" i="5"/>
  <c r="G73" i="5"/>
  <c r="H50" i="5"/>
  <c r="C26" i="5"/>
  <c r="D73" i="5"/>
  <c r="E35" i="5"/>
  <c r="H53" i="5"/>
  <c r="B32" i="5"/>
  <c r="H25" i="5"/>
  <c r="H46" i="5"/>
  <c r="D34" i="5"/>
  <c r="H18" i="5"/>
  <c r="B14" i="5"/>
  <c r="H63" i="5"/>
  <c r="D64" i="5"/>
  <c r="H58" i="5"/>
  <c r="D46" i="5"/>
  <c r="G67" i="5"/>
  <c r="H33" i="5"/>
  <c r="C66" i="5"/>
  <c r="D70" i="5"/>
  <c r="E73" i="5"/>
  <c r="H57" i="5"/>
  <c r="C40" i="5"/>
  <c r="C33" i="5"/>
  <c r="B40" i="5"/>
  <c r="C42" i="5"/>
  <c r="C50" i="5"/>
  <c r="B17" i="5"/>
  <c r="D51" i="5"/>
  <c r="H34" i="5"/>
  <c r="B24" i="5"/>
  <c r="B47" i="5"/>
  <c r="E33" i="5"/>
  <c r="E69" i="5"/>
  <c r="D38" i="5"/>
  <c r="H31" i="5"/>
  <c r="E66" i="5"/>
  <c r="C54" i="5"/>
  <c r="C14" i="5"/>
  <c r="H22" i="5"/>
  <c r="E43" i="5"/>
  <c r="D57" i="5"/>
  <c r="B60" i="5"/>
  <c r="G29" i="5"/>
  <c r="C27" i="5"/>
  <c r="H64" i="5"/>
  <c r="C45" i="5"/>
  <c r="H21" i="5"/>
  <c r="C51" i="5"/>
  <c r="H42" i="5"/>
  <c r="G70" i="5"/>
  <c r="G28" i="5"/>
  <c r="H14" i="5"/>
  <c r="E42" i="5"/>
  <c r="H43" i="5"/>
  <c r="G51" i="5"/>
  <c r="H69" i="5"/>
  <c r="D42" i="5"/>
  <c r="E61" i="5"/>
  <c r="C35" i="5"/>
  <c r="G62" i="5"/>
  <c r="D31" i="5"/>
  <c r="B22" i="5"/>
  <c r="B30" i="5"/>
  <c r="D41" i="5"/>
  <c r="H56" i="5"/>
  <c r="B48" i="5"/>
  <c r="D68" i="5"/>
  <c r="C53" i="5"/>
  <c r="B54" i="5"/>
  <c r="D67" i="5"/>
  <c r="B34" i="5"/>
  <c r="H27" i="5"/>
  <c r="E30" i="5"/>
  <c r="H47" i="5"/>
  <c r="B69" i="5"/>
  <c r="G30" i="5"/>
  <c r="B64" i="5"/>
  <c r="E14" i="5"/>
  <c r="H23" i="5"/>
  <c r="D60" i="5"/>
  <c r="B21" i="5"/>
  <c r="D18" i="5"/>
  <c r="C58" i="5"/>
  <c r="H19" i="5"/>
  <c r="C74" i="5"/>
  <c r="H20" i="5"/>
  <c r="C55" i="5"/>
  <c r="G49" i="5"/>
  <c r="G44" i="5"/>
  <c r="H60" i="5"/>
  <c r="C59" i="5"/>
  <c r="D72" i="5"/>
  <c r="G19" i="5"/>
  <c r="E22" i="5"/>
  <c r="E23" i="5"/>
  <c r="H59" i="5"/>
  <c r="G45" i="5"/>
  <c r="D37" i="5"/>
  <c r="D24" i="5"/>
  <c r="B63" i="5"/>
  <c r="C56" i="5"/>
  <c r="D53" i="5"/>
  <c r="E46" i="5"/>
  <c r="H74" i="5"/>
  <c r="B15" i="5"/>
  <c r="H72" i="5"/>
  <c r="E45" i="5"/>
  <c r="H66" i="5"/>
  <c r="G37" i="5"/>
  <c r="G38" i="5"/>
  <c r="D55" i="5"/>
  <c r="B68" i="5"/>
  <c r="H48" i="5"/>
  <c r="G50" i="5"/>
  <c r="H16" i="5"/>
  <c r="E65" i="5"/>
  <c r="B58" i="5"/>
  <c r="H62" i="5"/>
  <c r="B67" i="5"/>
  <c r="E19" i="5"/>
  <c r="G47" i="5"/>
  <c r="E59" i="5"/>
  <c r="G39" i="5"/>
  <c r="H13" i="5"/>
  <c r="B61" i="5"/>
  <c r="G65" i="5"/>
  <c r="H24" i="5"/>
  <c r="G21" i="5"/>
  <c r="B71" i="5"/>
  <c r="D33" i="5"/>
  <c r="E24" i="5"/>
  <c r="D17" i="5"/>
  <c r="G74" i="5"/>
  <c r="B62" i="5"/>
</calcChain>
</file>

<file path=xl/sharedStrings.xml><?xml version="1.0" encoding="utf-8"?>
<sst xmlns="http://schemas.openxmlformats.org/spreadsheetml/2006/main" count="399" uniqueCount="234">
  <si>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</si>
  <si>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</si>
  <si>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</si>
  <si>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</si>
  <si>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</si>
  <si>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</si>
  <si>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</si>
  <si>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</si>
  <si>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</si>
  <si>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</si>
  <si>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</si>
  <si>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</si>
  <si>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</si>
  <si>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</si>
  <si>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</si>
  <si>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</si>
  <si>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</si>
  <si>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</si>
  <si>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</si>
  <si>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</si>
  <si>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</si>
  <si>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</si>
  <si>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</si>
  <si>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</si>
  <si>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</si>
  <si>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</si>
  <si>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</si>
  <si>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</si>
  <si>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</si>
  <si>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</si>
  <si>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</si>
  <si>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</si>
  <si>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</si>
  <si>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</si>
  <si>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</si>
  <si>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</si>
  <si>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</si>
  <si>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</si>
  <si>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</si>
  <si>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</si>
  <si>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</si>
  <si>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</si>
  <si>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</si>
  <si>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</si>
  <si>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</si>
  <si>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</si>
  <si>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</si>
  <si>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</si>
  <si>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</si>
  <si>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</si>
  <si>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</si>
  <si>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Management/
procedural</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</si>
  <si>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</si>
  <si>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</si>
  <si>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</si>
  <si>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</si>
  <si>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</si>
  <si>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</si>
  <si>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</si>
  <si>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</si>
  <si>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</si>
  <si>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</si>
  <si>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</si>
  <si>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</si>
  <si>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</si>
  <si>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</si>
  <si>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</si>
  <si>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</si>
  <si>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</si>
  <si>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adequately protected?</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</si>
  <si>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</si>
  <si>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</si>
  <si>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</si>
  <si>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</si>
  <si>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</si>
  <si>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</si>
  <si>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</si>
  <si>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</si>
  <si>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</si>
  <si>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</si>
  <si>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</si>
  <si>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</si>
  <si>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</si>
  <si>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</si>
  <si>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</si>
  <si>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</si>
  <si>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Is the level of compartmentation adequate? (Special consideration should be given to converted or non 'purpose built' premises.)</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</si>
  <si>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</si>
  <si>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</si>
  <si>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</si>
  <si>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</si>
  <si>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</si>
  <si>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</si>
  <si>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</si>
  <si>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</si>
  <si>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</si>
  <si>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</si>
  <si>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</si>
  <si>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</si>
  <si>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</si>
  <si>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</si>
  <si>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</si>
  <si>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</si>
  <si>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</si>
  <si>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</si>
  <si>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</si>
  <si>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</si>
  <si>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</si>
  <si>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</si>
  <si>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</si>
  <si>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</si>
  <si>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</si>
  <si>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</si>
  <si>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</si>
  <si>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</si>
  <si>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</si>
  <si>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</si>
  <si>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</si>
  <si>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</si>
  <si>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Fire Risk Assessment
Action Plan</t>
  </si>
  <si>
    <t>How are occupants who warrant special consideration identified?</t>
  </si>
  <si>
    <t>Hazard identification - any other issues - specify</t>
  </si>
  <si>
    <t>The travel distances are satisfactory as per the recommendations in Approved Document B</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</si>
  <si>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</si>
  <si>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</si>
  <si>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</si>
  <si>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</si>
  <si>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</si>
  <si>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</si>
  <si>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</si>
  <si>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</si>
  <si>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</si>
  <si>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Next review due on:</t>
  </si>
  <si>
    <t>The building is generally well maintained with some minor defects that form part of the action plan</t>
  </si>
  <si>
    <t>Regular checks of the premises are carried out and any defects reported to the building maintenance office.</t>
  </si>
  <si>
    <t>Date of FRA:</t>
  </si>
  <si>
    <t xml:space="preserve">FRA undertaken on (date): </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</si>
  <si>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</si>
  <si>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</si>
  <si>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</si>
  <si>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</si>
  <si>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</si>
  <si>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</si>
  <si>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</si>
  <si>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</si>
  <si>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</si>
  <si>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</si>
  <si>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</si>
  <si>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</si>
  <si>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</si>
  <si>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</si>
  <si>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</si>
  <si>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Barnet Homes UPRN:</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</si>
  <si>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</si>
  <si>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</si>
  <si>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</si>
  <si>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</si>
  <si>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</si>
  <si>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</si>
  <si>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</si>
  <si>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</si>
  <si>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</si>
  <si>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</si>
  <si>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</si>
  <si>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</si>
  <si>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</si>
  <si>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</si>
  <si>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</si>
  <si>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</si>
  <si>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</si>
  <si>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</si>
  <si>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</si>
  <si>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</si>
  <si>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t>Management/procedural</t>
  </si>
  <si>
    <t>The escape stairs are satisfactory for the number of persons expected in the building at any given time</t>
  </si>
  <si>
    <t>Over-All Block Risk Rating</t>
  </si>
  <si>
    <t>Any</t>
  </si>
  <si>
    <t>Ongoing</t>
  </si>
  <si>
    <r>
      <t xml:space="preserve">When an unacceptable risk to fire safety is present.  
</t>
    </r>
    <r>
      <rPr>
        <b/>
        <sz val="9"/>
        <color indexed="10"/>
        <rFont val="Arial"/>
        <family val="2"/>
      </rPr>
      <t>(Works typically carried out by Housing/Repairs)</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</si>
  <si>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</si>
  <si>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</si>
  <si>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</si>
  <si>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</si>
  <si>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Internal and external communal areas including the following:
entrances, exits, escape stairs, landings, lobbies, electrical intake/service cupboards, pram shed areas, refuse areas. Ventilation-opening windows </t>
  </si>
  <si>
    <t>There is a secure entry system fitted to this block</t>
  </si>
  <si>
    <t>High Rise flatted accomodation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</si>
  <si>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</si>
  <si>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 xml:space="preserve">To be placed onto a Planned Improvement programme within 3 months of being identified, and works completed within 5 years </t>
  </si>
  <si>
    <t>There are pholuminescent stair nosings fitted but they are not to the correct size and these should be replaced in any future works program. There are also missing treads on steps 8, 9 and 38 which should be replaced.</t>
  </si>
  <si>
    <t>44 flats, 11 floors, 2 staircase and 2 lifts (not FF).</t>
  </si>
  <si>
    <t>Purpose built concrete frame with flat roof, high rise residential block.</t>
  </si>
  <si>
    <t>All stair nosings should be easily identifiable to visually impaired and blind persons as a matter of duty of care and should achieve the Light Reflectance Values as set out in ADM (a LRV of 30).</t>
  </si>
  <si>
    <t>Internal stacks?</t>
  </si>
  <si>
    <t>Electrical intake/s checked?</t>
  </si>
  <si>
    <t>Soil stacks are internal and it is recommended that an internal flat survey is carried out to determine the level of compartmentation from flat to flat as well as to the communal space. Due to the building layout, we would recommend surveys of at least 2 flats, in different parts of the building.</t>
  </si>
  <si>
    <t>FIRE RISK ASSESSMENT</t>
  </si>
  <si>
    <r>
      <t xml:space="preserve">When an unacceptable risk to fire safety is present.
</t>
    </r>
    <r>
      <rPr>
        <b/>
        <sz val="9"/>
        <color indexed="10"/>
        <rFont val="Arial"/>
        <family val="2"/>
      </rPr>
      <t>Works typically carried out by Housing/Repairs</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</si>
  <si>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</si>
  <si>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</si>
  <si>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</si>
  <si>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 PLANNED WORKS TEAM DELIVERY</t>
    </r>
  </si>
  <si>
    <r>
      <t xml:space="preserve">When an unacceptable risk to fire safety is present. 
</t>
    </r>
    <r>
      <rPr>
        <b/>
        <sz val="9"/>
        <color indexed="10"/>
        <rFont val="Arial"/>
        <family val="2"/>
      </rPr>
      <t>Works typically carried out by Housing/Repairs</t>
    </r>
  </si>
  <si>
    <t>B7A3</t>
  </si>
  <si>
    <t>Non-maintained emergency lighting is fitted in this building, however it has not been fitted to BS5266-1 and should be reconfigured/reinstalled to meet the design specifications detailed in BS5266-1. Alternatively, consideration should be given to fitting a Photoluminescent low level wayguidance system (PSPA Class D) in accordance with BS5266 part 6.</t>
  </si>
  <si>
    <t>It appears to be but please see Q.20</t>
  </si>
  <si>
    <t>All flat entrance doors in this block except for flats 39 and 13 (panelled) appear to be notional FD30S doors as they appear to have recently been upgraded. However, FED's 39, and 13 are not FD30S doors and should be replaced with certified FD30S doors which should be fitted in accordance to BS8214. Consideration should be given to replacing all notional fire doors with certified FD30S doors in any future works improvement program.</t>
  </si>
  <si>
    <t>where fitted</t>
  </si>
  <si>
    <t>711-716</t>
  </si>
  <si>
    <t>1-44 Upper Fosters, NW4 2DL</t>
  </si>
  <si>
    <t>As FRA program</t>
  </si>
  <si>
    <t>Euro Compliance Limited</t>
  </si>
  <si>
    <t>Company Reg. No. 6353434</t>
  </si>
  <si>
    <t>Members of the Institute of Fire Engineers</t>
  </si>
  <si>
    <r>
      <t xml:space="preserve">The Fire Risk Assessment was undertaken by </t>
    </r>
    <r>
      <rPr>
        <b/>
        <sz val="10"/>
        <color indexed="12"/>
        <rFont val="Arial"/>
        <family val="2"/>
      </rPr>
      <t>Mr 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ex-fire enforcement officer by profession; has been trained through the Fire Service College in all necessary disciplines of fire safety, building design and building behaviour under fire conditions and is considered to be sufficiently practised in the necessary skills to enable him to carry out a practical fire risk assessment.</t>
    </r>
  </si>
  <si>
    <t>Yes/No
n/k-n/a</t>
  </si>
  <si>
    <t>n/k</t>
  </si>
  <si>
    <t>Photos 240-283</t>
  </si>
  <si>
    <t>Bin room and refuse chutes</t>
  </si>
  <si>
    <t>The bin chutes require service (smoke seals which should be replaced as required). Confirmation required that the bin chute vents and has a fusible link fitted.</t>
  </si>
  <si>
    <t>All risers require fire stopping into flats</t>
  </si>
  <si>
    <t>All staircase doors are FD30 standard but require hot and cold smoke seals.</t>
  </si>
  <si>
    <t>Do Not use Lift sign required to 9th floor. In addition it is recommended that Floor Information Numbers (IBC style) are fitted to all floors (staircase and lobbies).</t>
  </si>
  <si>
    <t>It is understood that the flats have been fitted with domestic single point smoke detectors which would provide early warning of fire for the occupants of the flat. It should be confirmed that the detection system is a minimum of LD3 standard however it is recommended that a BS5839-6 LD2 system is fitted to all flats if not already fitted.</t>
  </si>
  <si>
    <t>It is recommended that intrusive internal flat surveys are carried out to determine the level of compartmentation between flats as well as between flats to communal areas. The building has internal stacks</t>
  </si>
  <si>
    <t>Fire extinguishers are not required in this building</t>
  </si>
  <si>
    <t>Unable to access DRM inlet due to key type. It is recommended that this lock is replaced with a local authority lock or a Gerda lock and the DRM inlet inspected once this has been done.</t>
  </si>
  <si>
    <t>The main electric intake doors were secure (FB14) and clear of storage. There are compartment penetrations in the risers and these should be fire stopped with appropriate fire rated materials (not pink foam). All EIC riser doors (FB1) are not FD30S standard and should be replaced with FD30S doors which should be fitted in accordance to BS8214.  Electrics last tested 06/09/17</t>
  </si>
  <si>
    <t>Flat doors 13 and 16 are timber panelled doors (not FD30S) and flat door 16 requires confirmation from the resident that the door fitted is FD30S standard.</t>
  </si>
  <si>
    <t>This building appears to have been insulated/rendered in the past and it is recommended that any weather cladding that has been installed is reviewed for confirmation of its fire rating</t>
  </si>
  <si>
    <t>DRM test date recorded as a visual inspection in Dec 2016 and is now out of date. Last pressure test recorded as 07/13</t>
  </si>
  <si>
    <t>Check emergency lighting test records</t>
  </si>
  <si>
    <t>It is understood that E/L test records are held centrally by Barnet Homes</t>
  </si>
  <si>
    <t>The electrical intake cupboard door(s) is not a fire rated door and it is recommended that it is replaced with an FD30S door fitted in accordance to BS8214 in any future works improvement program X 11 EIC doors in total. The main EIC on the ground floor is FD30S standard.</t>
  </si>
  <si>
    <t>Consider: storage and electrical cupboards, refuse chutes, fire doors (incl. provision, location, self-closers, strips and seals, condition), stair ventilation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</si>
</sst>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6"/>
      <name val="Arial"/>
      <family val="2"/>
    </font>
    <font>
      <b/>
      <sz val="10"/>
      <color indexed="12"/>
      <name val="Arial"/>
      <family val="2"/>
    </font>
    <font>
      <b/>
      <sz val="11"/>
      <color theme="1"/>
      <name val="Calibri"/>
      <family val="2"/>
      <scheme val="minor"/>
    </font>
    <font>
      <sz val="9"/>
      <color theme="1"/>
      <name val="Arial"/>
      <family val="2"/>
    </font>
    <font>
      <sz val="9"/>
      <color rgb="FFFF0000"/>
      <name val="Arial"/>
      <family val="2"/>
    </font>
    <font>
      <sz val="9"/>
      <color rgb="FF0000FF"/>
      <name val="Arial"/>
      <family val="2"/>
    </font>
    <font>
      <b/>
      <i/>
      <sz val="10"/>
      <color theme="1" tint="0.249977111117893"/>
      <name val="Arial"/>
      <family val="2"/>
    </font>
    <font>
      <b/>
      <i/>
      <sz val="10"/>
      <color theme="1" tint="0.34998626667073579"/>
      <name val="Arial"/>
      <family val="2"/>
    </font>
    <font>
      <b/>
      <sz val="12"/>
      <color indexed="12"/>
      <name val="Arial"/>
      <family val="2"/>
    </font>
    <font>
      <b/>
      <sz val="11"/>
      <name val="Arial"/>
      <family val="2"/>
    </font>
    <font>
      <b/>
      <sz val="12"/>
      <name val="Arial"/>
      <family val="2"/>
    </font>
    <font>
      <i/>
      <sz val="10"/>
      <color theme="1" tint="0.34998626667073579"/>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medium">
        <color indexed="55"/>
      </left>
      <right style="medium">
        <color indexed="55"/>
      </right>
      <top style="medium">
        <color indexed="55"/>
      </top>
      <bottom style="medium">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indexed="55"/>
      </left>
      <right/>
      <top style="medium">
        <color indexed="55"/>
      </top>
      <bottom style="thin">
        <color indexed="55"/>
      </bottom>
      <diagonal/>
    </border>
    <border>
      <left/>
      <right style="thin">
        <color indexed="55"/>
      </right>
      <top style="medium">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s>
  <cellStyleXfs count="2">
    <xf numFmtId="0" fontId="0" fillId="0" borderId="0"/>
    <xf numFmtId="0" fontId="15" fillId="0" borderId="0"/>
  </cellStyleXfs>
  <cellXfs count="279">
    <xf numFmtId="0" fontId="0" fillId="0" borderId="0" xfId="0"/>
    <xf numFmtId="0" fontId="0" fillId="0" borderId="0" xfId="0" applyAlignment="1">
      <alignment horizontal="right"/>
    </xf>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vertical="top" wrapText="1"/>
    </xf>
    <xf numFmtId="0" fontId="11" fillId="0" borderId="0" xfId="0" applyFont="1" applyBorder="1" applyAlignment="1">
      <alignment horizontal="center" vertical="top" wrapText="1"/>
    </xf>
    <xf numFmtId="0" fontId="12" fillId="0" borderId="0" xfId="0" applyFont="1" applyAlignment="1">
      <alignment vertical="center"/>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0" fillId="0" borderId="17" xfId="0" applyBorder="1" applyAlignment="1">
      <alignment horizontal="left" vertical="top"/>
    </xf>
    <xf numFmtId="0" fontId="13" fillId="0" borderId="24"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5" xfId="0" applyNumberFormat="1" applyBorder="1" applyAlignment="1">
      <alignment horizontal="center" vertical="top"/>
    </xf>
    <xf numFmtId="164" fontId="4" fillId="0" borderId="26" xfId="0" applyNumberFormat="1" applyFont="1" applyBorder="1" applyAlignment="1">
      <alignment horizontal="center"/>
    </xf>
    <xf numFmtId="164" fontId="4" fillId="0" borderId="26" xfId="0" applyNumberFormat="1" applyFont="1" applyBorder="1" applyAlignment="1" applyProtection="1">
      <alignment horizontal="center"/>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7" xfId="0" applyNumberFormat="1" applyBorder="1" applyAlignment="1" applyProtection="1">
      <alignment horizontal="center" vertical="top"/>
    </xf>
    <xf numFmtId="0" fontId="0" fillId="0" borderId="12" xfId="0" applyBorder="1" applyAlignment="1" applyProtection="1">
      <alignment vertical="top"/>
    </xf>
    <xf numFmtId="164" fontId="0" fillId="0" borderId="28"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29" xfId="0" applyFont="1" applyFill="1" applyBorder="1" applyAlignment="1">
      <alignment horizontal="center"/>
    </xf>
    <xf numFmtId="0" fontId="8" fillId="2" borderId="29" xfId="0" applyFont="1" applyFill="1" applyBorder="1" applyAlignment="1">
      <alignment horizontal="right"/>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28" fillId="0" borderId="2" xfId="0" applyFont="1" applyBorder="1" applyAlignment="1">
      <alignment horizontal="left" vertical="top" wrapText="1"/>
    </xf>
    <xf numFmtId="0" fontId="29" fillId="0" borderId="2" xfId="0" applyFont="1" applyBorder="1" applyAlignment="1">
      <alignment horizontal="left" vertical="top" wrapText="1"/>
    </xf>
    <xf numFmtId="0" fontId="27" fillId="3" borderId="31" xfId="0" applyFont="1" applyFill="1" applyBorder="1" applyAlignment="1">
      <alignment horizontal="center" vertical="center" wrapText="1"/>
    </xf>
    <xf numFmtId="0" fontId="27" fillId="4" borderId="31" xfId="0" applyFont="1" applyFill="1" applyBorder="1" applyAlignment="1">
      <alignment horizontal="center" vertical="center" wrapText="1"/>
    </xf>
    <xf numFmtId="0" fontId="27" fillId="5" borderId="31" xfId="0" applyFont="1" applyFill="1" applyBorder="1" applyAlignment="1">
      <alignment horizontal="center" vertical="center" wrapText="1"/>
    </xf>
    <xf numFmtId="0" fontId="27" fillId="6" borderId="32" xfId="0" applyFont="1" applyFill="1" applyBorder="1" applyAlignment="1">
      <alignment horizontal="center" vertical="center" wrapText="1"/>
    </xf>
    <xf numFmtId="0" fontId="0" fillId="0" borderId="33" xfId="0" applyBorder="1" applyAlignment="1"/>
    <xf numFmtId="0" fontId="15" fillId="0" borderId="0" xfId="0" applyFont="1" applyAlignment="1"/>
    <xf numFmtId="0" fontId="0" fillId="0" borderId="0" xfId="0" applyAlignment="1"/>
    <xf numFmtId="0" fontId="8" fillId="7" borderId="34" xfId="0" applyFont="1" applyFill="1" applyBorder="1" applyAlignment="1">
      <alignment horizontal="center" vertical="center"/>
    </xf>
    <xf numFmtId="0" fontId="8" fillId="7" borderId="35" xfId="0" applyFont="1" applyFill="1" applyBorder="1" applyAlignment="1">
      <alignment vertical="center"/>
    </xf>
    <xf numFmtId="0" fontId="27" fillId="7" borderId="36" xfId="0" applyFont="1" applyFill="1" applyBorder="1" applyAlignment="1">
      <alignment horizontal="center" vertical="center" wrapText="1"/>
    </xf>
    <xf numFmtId="0" fontId="6" fillId="0" borderId="37" xfId="0" applyFont="1" applyBorder="1" applyAlignment="1">
      <alignment horizontal="center" vertical="top"/>
    </xf>
    <xf numFmtId="0" fontId="6" fillId="0" borderId="38" xfId="0" applyFont="1" applyBorder="1" applyAlignment="1">
      <alignment horizontal="center" vertical="top"/>
    </xf>
    <xf numFmtId="0" fontId="11" fillId="0" borderId="39" xfId="0" applyFont="1" applyBorder="1" applyAlignment="1">
      <alignment vertical="top" wrapText="1"/>
    </xf>
    <xf numFmtId="0" fontId="8" fillId="0" borderId="40" xfId="0" applyFont="1" applyBorder="1" applyAlignment="1">
      <alignment horizontal="center" vertical="center"/>
    </xf>
    <xf numFmtId="0" fontId="13" fillId="0" borderId="55" xfId="0" applyFont="1" applyBorder="1" applyAlignment="1" applyProtection="1">
      <alignment vertical="top" wrapText="1"/>
      <protection locked="0"/>
    </xf>
    <xf numFmtId="0" fontId="13" fillId="0" borderId="55" xfId="0" applyFont="1" applyFill="1" applyBorder="1" applyAlignment="1" applyProtection="1">
      <alignment vertical="top" wrapText="1"/>
      <protection locked="0"/>
    </xf>
    <xf numFmtId="0" fontId="13" fillId="0" borderId="55" xfId="0" applyFont="1" applyFill="1" applyBorder="1" applyAlignment="1" applyProtection="1">
      <alignment horizontal="left" vertical="top" wrapText="1"/>
      <protection locked="0"/>
    </xf>
    <xf numFmtId="0" fontId="30" fillId="0" borderId="55" xfId="0" applyFont="1" applyBorder="1" applyAlignment="1">
      <alignment vertical="top" wrapText="1"/>
    </xf>
    <xf numFmtId="0" fontId="13" fillId="0" borderId="2" xfId="0" applyFont="1" applyFill="1" applyBorder="1" applyAlignment="1" applyProtection="1">
      <alignment horizontal="center" vertical="top"/>
      <protection locked="0"/>
    </xf>
    <xf numFmtId="0" fontId="13" fillId="0" borderId="55" xfId="1" applyFont="1" applyFill="1" applyBorder="1" applyAlignment="1" applyProtection="1">
      <alignment vertical="top" wrapText="1"/>
      <protection locked="0"/>
    </xf>
    <xf numFmtId="0" fontId="13" fillId="0" borderId="56" xfId="0" applyFont="1" applyBorder="1" applyAlignment="1" applyProtection="1">
      <alignment vertical="top" wrapText="1"/>
      <protection locked="0"/>
    </xf>
    <xf numFmtId="0" fontId="25" fillId="0" borderId="0" xfId="0" applyFont="1" applyAlignment="1">
      <alignment horizontal="right"/>
    </xf>
    <xf numFmtId="0" fontId="31" fillId="0" borderId="0" xfId="0" applyFont="1"/>
    <xf numFmtId="0" fontId="14" fillId="0" borderId="0" xfId="0" applyFont="1" applyFill="1" applyBorder="1" applyAlignment="1">
      <alignment vertical="center" wrapText="1"/>
    </xf>
    <xf numFmtId="0" fontId="32" fillId="0" borderId="0" xfId="0" applyFont="1"/>
    <xf numFmtId="0" fontId="16" fillId="0" borderId="0" xfId="0" applyFont="1" applyFill="1" applyBorder="1" applyAlignment="1">
      <alignment horizontal="left" vertical="top"/>
    </xf>
    <xf numFmtId="0" fontId="12" fillId="0" borderId="0" xfId="0" applyFont="1" applyBorder="1" applyAlignment="1"/>
    <xf numFmtId="0" fontId="6" fillId="0" borderId="51" xfId="0" applyFont="1" applyFill="1" applyBorder="1" applyAlignment="1">
      <alignment horizontal="left" vertical="top"/>
    </xf>
    <xf numFmtId="0" fontId="0" fillId="0" borderId="51" xfId="0" applyBorder="1" applyAlignment="1"/>
    <xf numFmtId="0" fontId="16" fillId="0" borderId="41" xfId="0" applyFont="1" applyBorder="1" applyAlignment="1">
      <alignment horizontal="left" vertical="top"/>
    </xf>
    <xf numFmtId="164" fontId="26" fillId="0" borderId="26" xfId="0" applyNumberFormat="1" applyFont="1" applyBorder="1" applyAlignment="1">
      <alignment horizontal="center"/>
    </xf>
    <xf numFmtId="164" fontId="26" fillId="0" borderId="26" xfId="0" applyNumberFormat="1" applyFont="1" applyBorder="1" applyAlignment="1">
      <alignment horizontal="center" vertical="center"/>
    </xf>
    <xf numFmtId="0" fontId="6" fillId="0" borderId="14" xfId="0" applyFont="1" applyBorder="1" applyAlignment="1">
      <alignment vertical="center"/>
    </xf>
    <xf numFmtId="0" fontId="6" fillId="0" borderId="23" xfId="0" applyFont="1" applyBorder="1" applyAlignment="1">
      <alignment horizontal="center" vertical="center"/>
    </xf>
    <xf numFmtId="0" fontId="6" fillId="0" borderId="23" xfId="0" applyFont="1" applyBorder="1" applyAlignment="1">
      <alignment vertical="center"/>
    </xf>
    <xf numFmtId="0" fontId="6" fillId="0" borderId="22" xfId="0" applyFont="1" applyBorder="1" applyAlignment="1">
      <alignment horizontal="center" vertical="center" wrapText="1"/>
    </xf>
    <xf numFmtId="0" fontId="36" fillId="0" borderId="0" xfId="0" applyFont="1"/>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1" fillId="0" borderId="20" xfId="0" applyFont="1" applyBorder="1" applyAlignment="1">
      <alignment vertical="top" wrapText="1"/>
    </xf>
    <xf numFmtId="0" fontId="34" fillId="7" borderId="18" xfId="0" applyFont="1" applyFill="1" applyBorder="1" applyAlignment="1">
      <alignment horizontal="center" vertical="center"/>
    </xf>
    <xf numFmtId="0" fontId="34" fillId="7" borderId="17" xfId="0" applyFont="1" applyFill="1" applyBorder="1" applyAlignment="1">
      <alignment vertical="center"/>
    </xf>
    <xf numFmtId="165" fontId="26" fillId="0" borderId="24" xfId="0" applyNumberFormat="1" applyFont="1" applyBorder="1" applyAlignment="1" applyProtection="1">
      <alignment horizontal="center"/>
      <protection locked="0"/>
    </xf>
    <xf numFmtId="165" fontId="26" fillId="0" borderId="41" xfId="0" applyNumberFormat="1" applyFont="1" applyBorder="1" applyAlignment="1" applyProtection="1">
      <alignment horizontal="center"/>
      <protection locked="0"/>
    </xf>
    <xf numFmtId="165" fontId="26" fillId="0" borderId="42" xfId="0" applyNumberFormat="1" applyFont="1" applyBorder="1" applyAlignment="1" applyProtection="1">
      <alignment horizontal="center"/>
      <protection locked="0"/>
    </xf>
    <xf numFmtId="0" fontId="33" fillId="0" borderId="3" xfId="0" applyFont="1" applyBorder="1" applyAlignment="1" applyProtection="1">
      <alignment vertical="top" wrapText="1"/>
      <protection locked="0"/>
    </xf>
    <xf numFmtId="0" fontId="33" fillId="0" borderId="4" xfId="0" applyFont="1" applyBorder="1" applyAlignment="1" applyProtection="1">
      <alignment vertical="top" wrapText="1"/>
      <protection locked="0"/>
    </xf>
    <xf numFmtId="0" fontId="33" fillId="0" borderId="5" xfId="0" applyFont="1" applyBorder="1" applyAlignment="1" applyProtection="1">
      <alignment vertical="top" wrapText="1"/>
      <protection locked="0"/>
    </xf>
    <xf numFmtId="0" fontId="33" fillId="0" borderId="6" xfId="0" applyFont="1" applyBorder="1" applyAlignment="1" applyProtection="1">
      <alignment vertical="top" wrapText="1"/>
      <protection locked="0"/>
    </xf>
    <xf numFmtId="0" fontId="33" fillId="0" borderId="0" xfId="0" applyFont="1" applyBorder="1" applyAlignment="1" applyProtection="1">
      <alignment vertical="top" wrapText="1"/>
      <protection locked="0"/>
    </xf>
    <xf numFmtId="0" fontId="33" fillId="0" borderId="1" xfId="0" applyFont="1" applyBorder="1" applyAlignment="1" applyProtection="1">
      <alignment vertical="top" wrapText="1"/>
      <protection locked="0"/>
    </xf>
    <xf numFmtId="0" fontId="33" fillId="0" borderId="7" xfId="0" applyFont="1" applyBorder="1" applyAlignment="1" applyProtection="1">
      <alignment vertical="top" wrapText="1"/>
      <protection locked="0"/>
    </xf>
    <xf numFmtId="0" fontId="33" fillId="0" borderId="8" xfId="0" applyFont="1" applyBorder="1" applyAlignment="1" applyProtection="1">
      <alignment vertical="top" wrapText="1"/>
      <protection locked="0"/>
    </xf>
    <xf numFmtId="0" fontId="33" fillId="0" borderId="9" xfId="0" applyFont="1" applyBorder="1" applyAlignment="1" applyProtection="1">
      <alignment vertical="top" wrapText="1"/>
      <protection locked="0"/>
    </xf>
    <xf numFmtId="0" fontId="4" fillId="0" borderId="24"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0" fillId="0" borderId="0" xfId="0" applyAlignment="1">
      <alignment vertical="top" wrapText="1"/>
    </xf>
    <xf numFmtId="0" fontId="0" fillId="0" borderId="0" xfId="0" applyBorder="1" applyAlignment="1">
      <alignment vertical="top" wrapText="1"/>
    </xf>
    <xf numFmtId="165" fontId="9" fillId="0" borderId="24"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4"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4"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33" fillId="0" borderId="43" xfId="0" applyFont="1" applyBorder="1" applyAlignment="1" applyProtection="1">
      <alignment horizontal="left" vertical="center"/>
    </xf>
    <xf numFmtId="0" fontId="35" fillId="0" borderId="44" xfId="0" applyFont="1" applyBorder="1" applyAlignment="1">
      <alignment horizontal="left"/>
    </xf>
    <xf numFmtId="0" fontId="35"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4"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4" xfId="0" applyFont="1" applyBorder="1" applyAlignment="1"/>
    <xf numFmtId="0" fontId="0" fillId="0" borderId="41" xfId="0" applyBorder="1" applyAlignment="1"/>
    <xf numFmtId="0" fontId="0" fillId="0" borderId="42" xfId="0" applyBorder="1" applyAlignment="1"/>
    <xf numFmtId="0" fontId="11" fillId="0" borderId="39" xfId="0" applyFont="1" applyBorder="1" applyAlignment="1">
      <alignment horizontal="left" vertical="center" wrapText="1"/>
    </xf>
    <xf numFmtId="0" fontId="11" fillId="0" borderId="52" xfId="0" applyFont="1" applyBorder="1" applyAlignment="1">
      <alignment horizontal="left" vertical="center" wrapText="1"/>
    </xf>
    <xf numFmtId="0" fontId="33" fillId="0" borderId="24" xfId="0" applyFont="1" applyBorder="1" applyAlignment="1">
      <alignment horizontal="left" vertical="center"/>
    </xf>
    <xf numFmtId="0" fontId="33" fillId="0" borderId="41" xfId="0" applyFont="1" applyBorder="1" applyAlignment="1">
      <alignment horizontal="left" vertical="center"/>
    </xf>
    <xf numFmtId="0" fontId="33" fillId="0" borderId="42" xfId="0" applyFont="1" applyBorder="1" applyAlignment="1">
      <alignment horizontal="left" vertical="center"/>
    </xf>
    <xf numFmtId="0" fontId="11" fillId="0" borderId="2" xfId="0" applyFont="1" applyBorder="1" applyAlignment="1">
      <alignment horizontal="left" vertical="center" wrapText="1"/>
    </xf>
    <xf numFmtId="0" fontId="11" fillId="0" borderId="27" xfId="0" applyFont="1" applyBorder="1" applyAlignment="1">
      <alignment horizontal="left" vertical="center"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4"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12" xfId="0" applyFont="1" applyBorder="1" applyAlignment="1">
      <alignment horizontal="left" vertical="center" wrapText="1"/>
    </xf>
    <xf numFmtId="0" fontId="11" fillId="0" borderId="28" xfId="0" applyFont="1" applyBorder="1" applyAlignment="1">
      <alignment horizontal="left" vertical="center" wrapText="1"/>
    </xf>
    <xf numFmtId="0" fontId="8" fillId="7" borderId="17" xfId="0" applyFont="1" applyFill="1" applyBorder="1" applyAlignment="1">
      <alignment horizontal="left" vertical="center"/>
    </xf>
    <xf numFmtId="0" fontId="8" fillId="7" borderId="25" xfId="0" applyFont="1" applyFill="1" applyBorder="1" applyAlignment="1">
      <alignment horizontal="left" vertical="center"/>
    </xf>
    <xf numFmtId="0" fontId="0" fillId="0" borderId="2" xfId="0" applyBorder="1" applyAlignment="1" applyProtection="1">
      <alignment horizontal="center" vertical="top"/>
    </xf>
    <xf numFmtId="0" fontId="11" fillId="0" borderId="2" xfId="0" applyFont="1" applyBorder="1" applyAlignment="1">
      <alignment horizontal="center" vertical="top" wrapText="1"/>
    </xf>
    <xf numFmtId="0" fontId="11" fillId="0" borderId="27" xfId="0" applyFont="1" applyBorder="1" applyAlignment="1">
      <alignment horizontal="center" vertical="top" wrapText="1"/>
    </xf>
    <xf numFmtId="0" fontId="34" fillId="7" borderId="17" xfId="0" applyFont="1" applyFill="1" applyBorder="1" applyAlignment="1">
      <alignment horizontal="center" vertical="center"/>
    </xf>
    <xf numFmtId="0" fontId="34" fillId="7" borderId="25" xfId="0" applyFont="1" applyFill="1" applyBorder="1" applyAlignment="1">
      <alignment horizontal="center" vertical="center"/>
    </xf>
    <xf numFmtId="0" fontId="11" fillId="0" borderId="12" xfId="0" applyFont="1" applyBorder="1" applyAlignment="1">
      <alignment horizontal="center" vertical="top" wrapText="1"/>
    </xf>
    <xf numFmtId="0" fontId="11" fillId="0" borderId="28" xfId="0" applyFont="1" applyBorder="1" applyAlignment="1">
      <alignment horizontal="center" vertical="top" wrapText="1"/>
    </xf>
    <xf numFmtId="0" fontId="6" fillId="0" borderId="14" xfId="0" applyFont="1" applyBorder="1" applyAlignment="1">
      <alignment horizontal="center" vertical="center"/>
    </xf>
    <xf numFmtId="0" fontId="0" fillId="0" borderId="53" xfId="0" applyBorder="1" applyAlignment="1">
      <alignment horizontal="center" vertical="top"/>
    </xf>
    <xf numFmtId="0" fontId="0" fillId="0" borderId="54" xfId="0" applyBorder="1" applyAlignment="1">
      <alignment horizontal="center" vertical="top"/>
    </xf>
    <xf numFmtId="0" fontId="0" fillId="0" borderId="12" xfId="0" applyBorder="1" applyAlignment="1" applyProtection="1">
      <alignment horizontal="center" vertical="top"/>
    </xf>
    <xf numFmtId="0" fontId="14" fillId="0" borderId="46" xfId="0" applyFont="1" applyBorder="1" applyAlignment="1">
      <alignment horizontal="center" vertical="center"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1</xdr:col>
      <xdr:colOff>228600</xdr:colOff>
      <xdr:row>3</xdr:row>
      <xdr:rowOff>161925</xdr:rowOff>
    </xdr:to>
    <xdr:pic>
      <xdr:nvPicPr>
        <xdr:cNvPr id="10480" name="il_fi" descr="http://www.caslimited.org.uk/logo3.jpg">
          <a:extLst>
            <a:ext uri="{FF2B5EF4-FFF2-40B4-BE49-F238E27FC236}">
              <a16:creationId xmlns:a16="http://schemas.microsoft.com/office/drawing/2014/main" xmlns="" id="{9202BAF1-0711-4F9C-94B5-719B19335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19050</xdr:rowOff>
    </xdr:from>
    <xdr:to>
      <xdr:col>5</xdr:col>
      <xdr:colOff>0</xdr:colOff>
      <xdr:row>21</xdr:row>
      <xdr:rowOff>142875</xdr:rowOff>
    </xdr:to>
    <xdr:pic>
      <xdr:nvPicPr>
        <xdr:cNvPr id="2" name="Picture 1">
          <a:extLst>
            <a:ext uri="{FF2B5EF4-FFF2-40B4-BE49-F238E27FC236}">
              <a16:creationId xmlns:a16="http://schemas.microsoft.com/office/drawing/2014/main" xmlns="" id="{11AB47F5-0185-4AAE-8D26-4DBA0DE9C5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34302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481" name="Picture 1">
          <a:extLst>
            <a:ext uri="{FF2B5EF4-FFF2-40B4-BE49-F238E27FC236}">
              <a16:creationId xmlns:a16="http://schemas.microsoft.com/office/drawing/2014/main" xmlns="" id="{C7B6404A-9F35-496F-A64A-78DFE6EC8C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1123950</xdr:colOff>
      <xdr:row>1</xdr:row>
      <xdr:rowOff>104775</xdr:rowOff>
    </xdr:from>
    <xdr:to>
      <xdr:col>6</xdr:col>
      <xdr:colOff>1933575</xdr:colOff>
      <xdr:row>3</xdr:row>
      <xdr:rowOff>285750</xdr:rowOff>
    </xdr:to>
    <xdr:pic>
      <xdr:nvPicPr>
        <xdr:cNvPr id="8454" name="il_fi" descr="http://www.caslimited.org.uk/logo3.jpg">
          <a:extLst>
            <a:ext uri="{FF2B5EF4-FFF2-40B4-BE49-F238E27FC236}">
              <a16:creationId xmlns:a16="http://schemas.microsoft.com/office/drawing/2014/main" xmlns="" id="{80AE73C2-6038-4131-96B2-5BECFBAF7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0575" y="276225"/>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8" t="s">
        <v>165</v>
      </c>
      <c r="B1" s="118" t="s">
        <v>165</v>
      </c>
      <c r="O1" s="119"/>
      <c r="P1" s="113" t="s">
        <v>163</v>
      </c>
      <c r="Q1" s="114" t="s">
        <v>202</v>
      </c>
    </row>
    <row r="2" spans="1:17" ht="20.25" x14ac:dyDescent="0.3">
      <c r="A2" s="112"/>
      <c r="Q2" s="2" t="s">
        <v>185</v>
      </c>
    </row>
    <row r="3" spans="1:17" ht="20.25" x14ac:dyDescent="0.3">
      <c r="Q3" s="145" t="s">
        <v>166</v>
      </c>
    </row>
    <row r="4" spans="1:17" ht="20.25" customHeight="1" x14ac:dyDescent="0.2">
      <c r="Q4" s="1" t="s">
        <v>0</v>
      </c>
    </row>
    <row r="5" spans="1:17" x14ac:dyDescent="0.2">
      <c r="A5" s="160" t="s">
        <v>216</v>
      </c>
    </row>
    <row r="6" spans="1:17" ht="14.1" customHeight="1" x14ac:dyDescent="0.2">
      <c r="A6" s="190" t="s">
        <v>207</v>
      </c>
      <c r="B6" s="191"/>
      <c r="C6" s="191"/>
      <c r="D6" s="191"/>
      <c r="E6" s="192"/>
      <c r="G6" t="s">
        <v>132</v>
      </c>
      <c r="J6" s="201" t="s">
        <v>209</v>
      </c>
      <c r="K6" s="202"/>
      <c r="L6" s="203"/>
    </row>
    <row r="7" spans="1:17" ht="5.0999999999999996" customHeight="1" x14ac:dyDescent="0.2">
      <c r="A7" s="193"/>
      <c r="B7" s="194"/>
      <c r="C7" s="194"/>
      <c r="D7" s="194"/>
      <c r="E7" s="195"/>
    </row>
    <row r="8" spans="1:17" ht="14.1" customHeight="1" x14ac:dyDescent="0.2">
      <c r="A8" s="193"/>
      <c r="B8" s="194"/>
      <c r="C8" s="194"/>
      <c r="D8" s="194"/>
      <c r="E8" s="195"/>
      <c r="G8" s="146" t="s">
        <v>135</v>
      </c>
      <c r="J8" s="166">
        <v>42916</v>
      </c>
      <c r="K8" s="167"/>
      <c r="L8" s="168"/>
    </row>
    <row r="9" spans="1:17" ht="5.0999999999999996" customHeight="1" x14ac:dyDescent="0.2">
      <c r="A9" s="193"/>
      <c r="B9" s="194"/>
      <c r="C9" s="194"/>
      <c r="D9" s="194"/>
      <c r="E9" s="195"/>
    </row>
    <row r="10" spans="1:17" ht="14.1" customHeight="1" x14ac:dyDescent="0.2">
      <c r="A10" s="193"/>
      <c r="B10" s="194"/>
      <c r="C10" s="194"/>
      <c r="D10" s="194"/>
      <c r="E10" s="195"/>
      <c r="G10" t="s">
        <v>146</v>
      </c>
      <c r="J10" s="4"/>
      <c r="K10" s="4"/>
      <c r="L10" s="178" t="s">
        <v>151</v>
      </c>
      <c r="M10" s="179"/>
      <c r="N10" s="179"/>
      <c r="O10" s="179"/>
      <c r="P10" s="179"/>
      <c r="Q10" s="180"/>
    </row>
    <row r="11" spans="1:17" x14ac:dyDescent="0.2">
      <c r="A11" s="193"/>
      <c r="B11" s="194"/>
      <c r="C11" s="194"/>
      <c r="D11" s="194"/>
      <c r="E11" s="195"/>
    </row>
    <row r="12" spans="1:17" ht="5.0999999999999996" customHeight="1" x14ac:dyDescent="0.2">
      <c r="A12" s="193"/>
      <c r="B12" s="194"/>
      <c r="C12" s="194"/>
      <c r="D12" s="194"/>
      <c r="E12" s="195"/>
    </row>
    <row r="13" spans="1:17" ht="14.1" customHeight="1" x14ac:dyDescent="0.2">
      <c r="A13" s="193"/>
      <c r="B13" s="194"/>
      <c r="C13" s="194"/>
      <c r="D13" s="194"/>
      <c r="E13" s="195"/>
      <c r="G13" t="s">
        <v>1</v>
      </c>
      <c r="J13" s="181" t="s">
        <v>213</v>
      </c>
      <c r="K13" s="182"/>
      <c r="L13" s="182"/>
      <c r="M13" s="182"/>
      <c r="N13" s="182"/>
      <c r="O13" s="182"/>
      <c r="P13" s="182"/>
      <c r="Q13" s="183"/>
    </row>
    <row r="14" spans="1:17" ht="14.1" customHeight="1" x14ac:dyDescent="0.2">
      <c r="A14" s="193"/>
      <c r="B14" s="194"/>
      <c r="C14" s="194"/>
      <c r="D14" s="194"/>
      <c r="E14" s="195"/>
      <c r="G14" s="199" t="s">
        <v>2</v>
      </c>
      <c r="H14" s="200"/>
      <c r="I14" s="3"/>
      <c r="J14" s="184"/>
      <c r="K14" s="185"/>
      <c r="L14" s="185"/>
      <c r="M14" s="185"/>
      <c r="N14" s="185"/>
      <c r="O14" s="185"/>
      <c r="P14" s="185"/>
      <c r="Q14" s="186"/>
    </row>
    <row r="15" spans="1:17" ht="14.1" customHeight="1" x14ac:dyDescent="0.2">
      <c r="A15" s="193"/>
      <c r="B15" s="194"/>
      <c r="C15" s="194"/>
      <c r="D15" s="194"/>
      <c r="E15" s="195"/>
      <c r="G15" s="199"/>
      <c r="H15" s="200"/>
      <c r="I15" s="3"/>
      <c r="J15" s="184"/>
      <c r="K15" s="185"/>
      <c r="L15" s="185"/>
      <c r="M15" s="185"/>
      <c r="N15" s="185"/>
      <c r="O15" s="185"/>
      <c r="P15" s="185"/>
      <c r="Q15" s="186"/>
    </row>
    <row r="16" spans="1:17" ht="14.1" customHeight="1" x14ac:dyDescent="0.2">
      <c r="A16" s="193"/>
      <c r="B16" s="194"/>
      <c r="C16" s="194"/>
      <c r="D16" s="194"/>
      <c r="E16" s="195"/>
      <c r="G16" s="199"/>
      <c r="H16" s="200"/>
      <c r="I16" s="3"/>
      <c r="J16" s="184"/>
      <c r="K16" s="185"/>
      <c r="L16" s="185"/>
      <c r="M16" s="185"/>
      <c r="N16" s="185"/>
      <c r="O16" s="185"/>
      <c r="P16" s="185"/>
      <c r="Q16" s="186"/>
    </row>
    <row r="17" spans="1:17" ht="14.1" customHeight="1" x14ac:dyDescent="0.2">
      <c r="A17" s="193"/>
      <c r="B17" s="194"/>
      <c r="C17" s="194"/>
      <c r="D17" s="194"/>
      <c r="E17" s="195"/>
      <c r="G17" s="199"/>
      <c r="H17" s="200"/>
      <c r="I17" s="3"/>
      <c r="J17" s="184"/>
      <c r="K17" s="185"/>
      <c r="L17" s="185"/>
      <c r="M17" s="185"/>
      <c r="N17" s="185"/>
      <c r="O17" s="185"/>
      <c r="P17" s="185"/>
      <c r="Q17" s="186"/>
    </row>
    <row r="18" spans="1:17" ht="14.1" customHeight="1" x14ac:dyDescent="0.2">
      <c r="A18" s="193"/>
      <c r="B18" s="194"/>
      <c r="C18" s="194"/>
      <c r="D18" s="194"/>
      <c r="E18" s="195"/>
      <c r="G18" s="199"/>
      <c r="H18" s="200"/>
      <c r="I18" s="3"/>
      <c r="J18" s="184"/>
      <c r="K18" s="185"/>
      <c r="L18" s="185"/>
      <c r="M18" s="185"/>
      <c r="N18" s="185"/>
      <c r="O18" s="185"/>
      <c r="P18" s="185"/>
      <c r="Q18" s="186"/>
    </row>
    <row r="19" spans="1:17" ht="14.1" customHeight="1" x14ac:dyDescent="0.2">
      <c r="A19" s="193"/>
      <c r="B19" s="194"/>
      <c r="C19" s="194"/>
      <c r="D19" s="194"/>
      <c r="E19" s="195"/>
      <c r="J19" s="184"/>
      <c r="K19" s="185"/>
      <c r="L19" s="185"/>
      <c r="M19" s="185"/>
      <c r="N19" s="185"/>
      <c r="O19" s="185"/>
      <c r="P19" s="185"/>
      <c r="Q19" s="186"/>
    </row>
    <row r="20" spans="1:17" ht="14.1" customHeight="1" x14ac:dyDescent="0.2">
      <c r="A20" s="193"/>
      <c r="B20" s="194"/>
      <c r="C20" s="194"/>
      <c r="D20" s="194"/>
      <c r="E20" s="195"/>
      <c r="J20" s="184"/>
      <c r="K20" s="185"/>
      <c r="L20" s="185"/>
      <c r="M20" s="185"/>
      <c r="N20" s="185"/>
      <c r="O20" s="185"/>
      <c r="P20" s="185"/>
      <c r="Q20" s="186"/>
    </row>
    <row r="21" spans="1:17" ht="14.1" customHeight="1" x14ac:dyDescent="0.2">
      <c r="A21" s="193"/>
      <c r="B21" s="194"/>
      <c r="C21" s="194"/>
      <c r="D21" s="194"/>
      <c r="E21" s="195"/>
      <c r="J21" s="184"/>
      <c r="K21" s="185"/>
      <c r="L21" s="185"/>
      <c r="M21" s="185"/>
      <c r="N21" s="185"/>
      <c r="O21" s="185"/>
      <c r="P21" s="185"/>
      <c r="Q21" s="186"/>
    </row>
    <row r="22" spans="1:17" ht="14.1" customHeight="1" x14ac:dyDescent="0.2">
      <c r="A22" s="193"/>
      <c r="B22" s="194"/>
      <c r="C22" s="194"/>
      <c r="D22" s="194"/>
      <c r="E22" s="195"/>
      <c r="J22" s="184"/>
      <c r="K22" s="185"/>
      <c r="L22" s="185"/>
      <c r="M22" s="185"/>
      <c r="N22" s="185"/>
      <c r="O22" s="185"/>
      <c r="P22" s="185"/>
      <c r="Q22" s="186"/>
    </row>
    <row r="23" spans="1:17" ht="14.1" customHeight="1" x14ac:dyDescent="0.2">
      <c r="A23" s="196"/>
      <c r="B23" s="197"/>
      <c r="C23" s="197"/>
      <c r="D23" s="197"/>
      <c r="E23" s="198"/>
      <c r="J23" s="187"/>
      <c r="K23" s="188"/>
      <c r="L23" s="188"/>
      <c r="M23" s="188"/>
      <c r="N23" s="188"/>
      <c r="O23" s="188"/>
      <c r="P23" s="188"/>
      <c r="Q23" s="189"/>
    </row>
    <row r="24" spans="1:17" ht="5.0999999999999996" customHeight="1" x14ac:dyDescent="0.2"/>
    <row r="25" spans="1:17" ht="14.1" customHeight="1" x14ac:dyDescent="0.2">
      <c r="A25" t="s">
        <v>129</v>
      </c>
      <c r="G25" t="s">
        <v>3</v>
      </c>
      <c r="L25" s="178" t="s">
        <v>157</v>
      </c>
      <c r="M25" s="179"/>
      <c r="N25" s="179"/>
      <c r="O25" s="179"/>
      <c r="P25" s="179"/>
      <c r="Q25" s="180"/>
    </row>
    <row r="26" spans="1:17" ht="5.0999999999999996" customHeight="1" x14ac:dyDescent="0.2">
      <c r="A26" s="169" t="s">
        <v>208</v>
      </c>
      <c r="B26" s="170"/>
      <c r="C26" s="170"/>
      <c r="D26" s="170"/>
      <c r="E26" s="171"/>
    </row>
    <row r="27" spans="1:17" ht="14.1" customHeight="1" x14ac:dyDescent="0.2">
      <c r="A27" s="172"/>
      <c r="B27" s="173"/>
      <c r="C27" s="173"/>
      <c r="D27" s="173"/>
      <c r="E27" s="174"/>
      <c r="G27" t="s">
        <v>4</v>
      </c>
      <c r="M27" s="60" t="s">
        <v>7</v>
      </c>
    </row>
    <row r="28" spans="1:17" ht="14.1" customHeight="1" x14ac:dyDescent="0.2">
      <c r="A28" s="172"/>
      <c r="B28" s="173"/>
      <c r="C28" s="173"/>
      <c r="D28" s="173"/>
      <c r="E28" s="174"/>
      <c r="G28" t="s">
        <v>8</v>
      </c>
      <c r="I28" t="s">
        <v>10</v>
      </c>
      <c r="L28" s="4"/>
      <c r="M28" s="178"/>
      <c r="N28" s="179"/>
      <c r="O28" s="179"/>
      <c r="P28" s="179"/>
      <c r="Q28" s="180"/>
    </row>
    <row r="29" spans="1:17" ht="14.1" customHeight="1" x14ac:dyDescent="0.2">
      <c r="A29" s="175"/>
      <c r="B29" s="176"/>
      <c r="C29" s="176"/>
      <c r="D29" s="176"/>
      <c r="E29" s="177"/>
      <c r="I29" t="s">
        <v>9</v>
      </c>
      <c r="L29" s="4"/>
      <c r="M29" s="178"/>
      <c r="N29" s="179"/>
      <c r="O29" s="179"/>
      <c r="P29" s="179"/>
      <c r="Q29" s="180"/>
    </row>
    <row r="30" spans="1:17" ht="5.0999999999999996" customHeight="1" x14ac:dyDescent="0.2">
      <c r="A30" s="144"/>
    </row>
    <row r="31" spans="1:17" ht="14.1" customHeight="1" x14ac:dyDescent="0.2">
      <c r="A31" t="s">
        <v>152</v>
      </c>
      <c r="G31" t="s">
        <v>5</v>
      </c>
      <c r="J31" s="181" t="s">
        <v>186</v>
      </c>
      <c r="K31" s="182"/>
      <c r="L31" s="182"/>
      <c r="M31" s="182"/>
      <c r="N31" s="182"/>
      <c r="O31" s="182"/>
      <c r="P31" s="182"/>
      <c r="Q31" s="183"/>
    </row>
    <row r="32" spans="1:17" ht="14.1" customHeight="1" x14ac:dyDescent="0.2">
      <c r="A32" s="178" t="str">
        <f>Q1</f>
        <v>B7A3</v>
      </c>
      <c r="B32" s="179"/>
      <c r="C32" s="179"/>
      <c r="D32" s="179"/>
      <c r="E32" s="180"/>
      <c r="J32" s="184"/>
      <c r="K32" s="185"/>
      <c r="L32" s="185"/>
      <c r="M32" s="185"/>
      <c r="N32" s="185"/>
      <c r="O32" s="185"/>
      <c r="P32" s="185"/>
      <c r="Q32" s="186"/>
    </row>
    <row r="33" spans="1:17" ht="14.1" customHeight="1" x14ac:dyDescent="0.2">
      <c r="J33" s="184"/>
      <c r="K33" s="185"/>
      <c r="L33" s="185"/>
      <c r="M33" s="185"/>
      <c r="N33" s="185"/>
      <c r="O33" s="185"/>
      <c r="P33" s="185"/>
      <c r="Q33" s="186"/>
    </row>
    <row r="34" spans="1:17" ht="14.1" customHeight="1" x14ac:dyDescent="0.2">
      <c r="J34" s="184"/>
      <c r="K34" s="185"/>
      <c r="L34" s="185"/>
      <c r="M34" s="185"/>
      <c r="N34" s="185"/>
      <c r="O34" s="185"/>
      <c r="P34" s="185"/>
      <c r="Q34" s="186"/>
    </row>
    <row r="35" spans="1:17" ht="14.1" customHeight="1" x14ac:dyDescent="0.2">
      <c r="A35" s="148" t="s">
        <v>210</v>
      </c>
      <c r="J35" s="184"/>
      <c r="K35" s="185"/>
      <c r="L35" s="185"/>
      <c r="M35" s="185"/>
      <c r="N35" s="185"/>
      <c r="O35" s="185"/>
      <c r="P35" s="185"/>
      <c r="Q35" s="186"/>
    </row>
    <row r="36" spans="1:17" ht="14.1" customHeight="1" x14ac:dyDescent="0.2">
      <c r="A36" s="148" t="s">
        <v>211</v>
      </c>
      <c r="J36" s="184"/>
      <c r="K36" s="185"/>
      <c r="L36" s="185"/>
      <c r="M36" s="185"/>
      <c r="N36" s="185"/>
      <c r="O36" s="185"/>
      <c r="P36" s="185"/>
      <c r="Q36" s="186"/>
    </row>
    <row r="37" spans="1:17" ht="14.1" customHeight="1" x14ac:dyDescent="0.2">
      <c r="A37" s="148" t="s">
        <v>212</v>
      </c>
      <c r="J37" s="184"/>
      <c r="K37" s="185"/>
      <c r="L37" s="185"/>
      <c r="M37" s="185"/>
      <c r="N37" s="185"/>
      <c r="O37" s="185"/>
      <c r="P37" s="185"/>
      <c r="Q37" s="186"/>
    </row>
    <row r="38" spans="1:17" ht="14.1" customHeight="1" x14ac:dyDescent="0.2">
      <c r="J38" s="184"/>
      <c r="K38" s="185"/>
      <c r="L38" s="185"/>
      <c r="M38" s="185"/>
      <c r="N38" s="185"/>
      <c r="O38" s="185"/>
      <c r="P38" s="185"/>
      <c r="Q38" s="186"/>
    </row>
    <row r="39" spans="1:17" ht="14.1" customHeight="1" x14ac:dyDescent="0.2">
      <c r="J39" s="187"/>
      <c r="K39" s="188"/>
      <c r="L39" s="188"/>
      <c r="M39" s="188"/>
      <c r="N39" s="188"/>
      <c r="O39" s="188"/>
      <c r="P39" s="188"/>
      <c r="Q39" s="189"/>
    </row>
    <row r="43" spans="1:17" hidden="1" x14ac:dyDescent="0.2">
      <c r="A43" t="s">
        <v>6</v>
      </c>
    </row>
    <row r="44" spans="1:17" hidden="1" x14ac:dyDescent="0.2">
      <c r="A44" t="s">
        <v>7</v>
      </c>
    </row>
  </sheetData>
  <sheetProtection formatCells="0" formatRows="0" selectLockedCells="1"/>
  <mergeCells count="12">
    <mergeCell ref="J8:L8"/>
    <mergeCell ref="A26:E29"/>
    <mergeCell ref="A32:E32"/>
    <mergeCell ref="L25:Q25"/>
    <mergeCell ref="L10:Q10"/>
    <mergeCell ref="J31:Q39"/>
    <mergeCell ref="M28:Q28"/>
    <mergeCell ref="M29:Q29"/>
    <mergeCell ref="A6:E23"/>
    <mergeCell ref="J13:Q23"/>
    <mergeCell ref="G14:H18"/>
    <mergeCell ref="J6:L6"/>
  </mergeCells>
  <phoneticPr fontId="2" type="noConversion"/>
  <dataValidations disablePrompts="1"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2" sqref="C2:J2"/>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5" t="str">
        <f>'FRA-detail'!P1</f>
        <v>UPRN</v>
      </c>
      <c r="P1" s="115" t="str">
        <f>'FRA-detail'!Q1</f>
        <v>B7A3</v>
      </c>
    </row>
    <row r="2" spans="1:18" ht="15.95" customHeight="1" thickBot="1" x14ac:dyDescent="0.3">
      <c r="A2" s="24" t="s">
        <v>11</v>
      </c>
      <c r="B2" s="25"/>
      <c r="C2" s="237" t="str">
        <f>'FRA-detail'!A26</f>
        <v>1-44 Upper Fosters, NW4 2DL</v>
      </c>
      <c r="D2" s="238"/>
      <c r="E2" s="238"/>
      <c r="F2" s="238"/>
      <c r="G2" s="238"/>
      <c r="H2" s="238"/>
      <c r="I2" s="238"/>
      <c r="J2" s="239"/>
      <c r="K2" s="240" t="s">
        <v>137</v>
      </c>
      <c r="L2" s="241"/>
      <c r="M2" s="241"/>
      <c r="N2" s="88">
        <f>'FRA-detail'!J8</f>
        <v>42916</v>
      </c>
      <c r="O2" s="10"/>
      <c r="P2" s="10"/>
    </row>
    <row r="4" spans="1:18" ht="15" customHeight="1" x14ac:dyDescent="0.2">
      <c r="A4" t="s">
        <v>36</v>
      </c>
      <c r="C4" s="244" t="s">
        <v>29</v>
      </c>
      <c r="D4" s="245"/>
      <c r="E4" s="245"/>
      <c r="F4" s="246"/>
      <c r="H4" s="11" t="s">
        <v>35</v>
      </c>
      <c r="I4" s="12"/>
      <c r="J4" s="12"/>
      <c r="K4" s="12"/>
      <c r="L4" s="12"/>
      <c r="M4" s="12"/>
      <c r="N4" s="12"/>
      <c r="O4" s="12"/>
      <c r="P4" s="13"/>
      <c r="R4" t="s">
        <v>25</v>
      </c>
    </row>
    <row r="5" spans="1:18" x14ac:dyDescent="0.2">
      <c r="C5" s="242" t="s">
        <v>37</v>
      </c>
      <c r="D5" s="242"/>
      <c r="E5" s="242"/>
      <c r="F5" s="242"/>
      <c r="H5" s="14"/>
      <c r="I5" s="15"/>
      <c r="J5" s="15"/>
      <c r="K5" s="15"/>
      <c r="L5" s="15"/>
      <c r="M5" s="15"/>
      <c r="N5" s="15"/>
      <c r="O5" s="15"/>
      <c r="P5" s="16"/>
      <c r="R5" t="s">
        <v>27</v>
      </c>
    </row>
    <row r="6" spans="1:18" x14ac:dyDescent="0.2">
      <c r="C6" s="243"/>
      <c r="D6" s="243"/>
      <c r="E6" s="243"/>
      <c r="F6" s="243"/>
      <c r="H6" s="14"/>
      <c r="I6" s="15"/>
      <c r="J6" s="15"/>
      <c r="K6" s="15"/>
      <c r="L6" s="15"/>
      <c r="M6" s="15"/>
      <c r="N6" s="15"/>
      <c r="O6" s="15"/>
      <c r="P6" s="16"/>
      <c r="R6" t="s">
        <v>29</v>
      </c>
    </row>
    <row r="7" spans="1:18" x14ac:dyDescent="0.2">
      <c r="A7" t="s">
        <v>38</v>
      </c>
      <c r="H7" s="14"/>
      <c r="I7" s="15"/>
      <c r="J7" s="15"/>
      <c r="K7" s="15"/>
      <c r="L7" s="15"/>
      <c r="M7" s="15"/>
      <c r="N7" s="15"/>
      <c r="O7" s="15"/>
      <c r="P7" s="16"/>
      <c r="R7" t="s">
        <v>31</v>
      </c>
    </row>
    <row r="8" spans="1:18" ht="12.75" customHeight="1" x14ac:dyDescent="0.2">
      <c r="A8" s="181" t="s">
        <v>183</v>
      </c>
      <c r="B8" s="182"/>
      <c r="C8" s="182"/>
      <c r="D8" s="182"/>
      <c r="E8" s="182"/>
      <c r="F8" s="183"/>
      <c r="H8" s="14"/>
      <c r="I8" s="15"/>
      <c r="J8" s="15"/>
      <c r="K8" s="15"/>
      <c r="L8" s="15"/>
      <c r="M8" s="15"/>
      <c r="N8" s="15"/>
      <c r="O8" s="15"/>
      <c r="P8" s="16"/>
      <c r="R8" t="s">
        <v>33</v>
      </c>
    </row>
    <row r="9" spans="1:18" x14ac:dyDescent="0.2">
      <c r="A9" s="184"/>
      <c r="B9" s="185"/>
      <c r="C9" s="185"/>
      <c r="D9" s="185"/>
      <c r="E9" s="185"/>
      <c r="F9" s="186"/>
      <c r="H9" s="14"/>
      <c r="I9" s="15"/>
      <c r="J9" s="15"/>
      <c r="K9" s="15"/>
      <c r="L9" s="15"/>
      <c r="M9" s="15"/>
      <c r="N9" s="15"/>
      <c r="O9" s="15"/>
      <c r="P9" s="16"/>
    </row>
    <row r="10" spans="1:18" x14ac:dyDescent="0.2">
      <c r="A10" s="184"/>
      <c r="B10" s="185"/>
      <c r="C10" s="185"/>
      <c r="D10" s="185"/>
      <c r="E10" s="185"/>
      <c r="F10" s="186"/>
      <c r="H10" s="14"/>
      <c r="I10" s="15"/>
      <c r="J10" s="15"/>
      <c r="K10" s="15"/>
      <c r="L10" s="15"/>
      <c r="M10" s="15"/>
      <c r="N10" s="15"/>
      <c r="O10" s="15"/>
      <c r="P10" s="16"/>
    </row>
    <row r="11" spans="1:18" x14ac:dyDescent="0.2">
      <c r="A11" s="187"/>
      <c r="B11" s="188"/>
      <c r="C11" s="188"/>
      <c r="D11" s="188"/>
      <c r="E11" s="188"/>
      <c r="F11" s="189"/>
      <c r="H11" s="14"/>
      <c r="I11" s="15"/>
      <c r="J11" s="15"/>
      <c r="K11" s="15"/>
      <c r="L11" s="15"/>
      <c r="M11" s="15"/>
      <c r="N11" s="15"/>
      <c r="O11" s="15"/>
      <c r="P11" s="16"/>
    </row>
    <row r="12" spans="1:18" x14ac:dyDescent="0.2">
      <c r="H12" s="14"/>
      <c r="I12" s="15"/>
      <c r="J12" s="15"/>
      <c r="K12" s="15"/>
      <c r="L12" s="15"/>
      <c r="M12" s="15"/>
      <c r="N12" s="15"/>
      <c r="O12" s="15"/>
      <c r="P12" s="16"/>
    </row>
    <row r="13" spans="1:18" x14ac:dyDescent="0.2">
      <c r="A13" t="s">
        <v>39</v>
      </c>
      <c r="H13" s="14"/>
      <c r="I13" s="15"/>
      <c r="J13" s="15"/>
      <c r="K13" s="15"/>
      <c r="L13" s="15"/>
      <c r="M13" s="15"/>
      <c r="N13" s="15"/>
      <c r="O13" s="15"/>
      <c r="P13" s="16"/>
    </row>
    <row r="14" spans="1:18" ht="12.75" customHeight="1" x14ac:dyDescent="0.2">
      <c r="A14" s="213" t="s">
        <v>190</v>
      </c>
      <c r="B14" s="214"/>
      <c r="C14" s="214"/>
      <c r="D14" s="214"/>
      <c r="E14" s="214"/>
      <c r="F14" s="215"/>
      <c r="H14" s="17" t="s">
        <v>15</v>
      </c>
      <c r="I14" s="18"/>
      <c r="J14" s="204" t="s">
        <v>18</v>
      </c>
      <c r="K14" s="204"/>
      <c r="L14" s="204"/>
      <c r="M14" s="204"/>
      <c r="N14" s="204"/>
      <c r="O14" s="204"/>
      <c r="P14" s="205"/>
    </row>
    <row r="15" spans="1:18" x14ac:dyDescent="0.2">
      <c r="A15" s="216"/>
      <c r="B15" s="217"/>
      <c r="C15" s="217"/>
      <c r="D15" s="217"/>
      <c r="E15" s="217"/>
      <c r="F15" s="218"/>
      <c r="H15" s="17" t="s">
        <v>16</v>
      </c>
      <c r="I15" s="18"/>
      <c r="J15" s="204" t="s">
        <v>147</v>
      </c>
      <c r="K15" s="204"/>
      <c r="L15" s="204"/>
      <c r="M15" s="204"/>
      <c r="N15" s="204"/>
      <c r="O15" s="204"/>
      <c r="P15" s="205"/>
    </row>
    <row r="16" spans="1:18" x14ac:dyDescent="0.2">
      <c r="A16" s="216"/>
      <c r="B16" s="217"/>
      <c r="C16" s="217"/>
      <c r="D16" s="217"/>
      <c r="E16" s="217"/>
      <c r="F16" s="218"/>
      <c r="H16" s="17"/>
      <c r="I16" s="18"/>
      <c r="J16" s="204"/>
      <c r="K16" s="204"/>
      <c r="L16" s="204"/>
      <c r="M16" s="204"/>
      <c r="N16" s="204"/>
      <c r="O16" s="204"/>
      <c r="P16" s="205"/>
    </row>
    <row r="17" spans="1:16" x14ac:dyDescent="0.2">
      <c r="A17" s="216"/>
      <c r="B17" s="217"/>
      <c r="C17" s="217"/>
      <c r="D17" s="217"/>
      <c r="E17" s="217"/>
      <c r="F17" s="218"/>
      <c r="H17" s="17" t="s">
        <v>17</v>
      </c>
      <c r="I17" s="18"/>
      <c r="J17" s="204" t="s">
        <v>19</v>
      </c>
      <c r="K17" s="204"/>
      <c r="L17" s="204"/>
      <c r="M17" s="204"/>
      <c r="N17" s="204"/>
      <c r="O17" s="204"/>
      <c r="P17" s="205"/>
    </row>
    <row r="18" spans="1:16" x14ac:dyDescent="0.2">
      <c r="A18" s="216"/>
      <c r="B18" s="217"/>
      <c r="C18" s="217"/>
      <c r="D18" s="217"/>
      <c r="E18" s="217"/>
      <c r="F18" s="218"/>
      <c r="H18" s="20"/>
      <c r="I18" s="18"/>
      <c r="J18" s="204"/>
      <c r="K18" s="204"/>
      <c r="L18" s="204"/>
      <c r="M18" s="204"/>
      <c r="N18" s="204"/>
      <c r="O18" s="204"/>
      <c r="P18" s="205"/>
    </row>
    <row r="19" spans="1:16" x14ac:dyDescent="0.2">
      <c r="A19" s="219"/>
      <c r="B19" s="220"/>
      <c r="C19" s="220"/>
      <c r="D19" s="220"/>
      <c r="E19" s="220"/>
      <c r="F19" s="221"/>
      <c r="H19" s="17" t="s">
        <v>14</v>
      </c>
      <c r="I19" s="18"/>
      <c r="J19" s="204" t="s">
        <v>20</v>
      </c>
      <c r="K19" s="204"/>
      <c r="L19" s="204"/>
      <c r="M19" s="204"/>
      <c r="N19" s="204"/>
      <c r="O19" s="204"/>
      <c r="P19" s="205"/>
    </row>
    <row r="20" spans="1:16" x14ac:dyDescent="0.2">
      <c r="H20" s="20"/>
      <c r="I20" s="18"/>
      <c r="J20" s="204"/>
      <c r="K20" s="204"/>
      <c r="L20" s="204"/>
      <c r="M20" s="204"/>
      <c r="N20" s="204"/>
      <c r="O20" s="204"/>
      <c r="P20" s="205"/>
    </row>
    <row r="21" spans="1:16" x14ac:dyDescent="0.2">
      <c r="A21" t="s">
        <v>40</v>
      </c>
      <c r="H21" s="17" t="s">
        <v>13</v>
      </c>
      <c r="I21" s="18"/>
      <c r="J21" s="204" t="s">
        <v>21</v>
      </c>
      <c r="K21" s="204"/>
      <c r="L21" s="204"/>
      <c r="M21" s="204"/>
      <c r="N21" s="204"/>
      <c r="O21" s="204"/>
      <c r="P21" s="205"/>
    </row>
    <row r="22" spans="1:16" ht="12.75" customHeight="1" x14ac:dyDescent="0.2">
      <c r="A22" s="181" t="s">
        <v>189</v>
      </c>
      <c r="B22" s="182"/>
      <c r="C22" s="182"/>
      <c r="D22" s="182"/>
      <c r="E22" s="182"/>
      <c r="F22" s="183"/>
      <c r="H22" s="20"/>
      <c r="I22" s="18"/>
      <c r="J22" s="204"/>
      <c r="K22" s="204"/>
      <c r="L22" s="204"/>
      <c r="M22" s="204"/>
      <c r="N22" s="204"/>
      <c r="O22" s="204"/>
      <c r="P22" s="205"/>
    </row>
    <row r="23" spans="1:16" x14ac:dyDescent="0.2">
      <c r="A23" s="184"/>
      <c r="B23" s="185"/>
      <c r="C23" s="185"/>
      <c r="D23" s="185"/>
      <c r="E23" s="185"/>
      <c r="F23" s="186"/>
      <c r="H23" s="17" t="s">
        <v>12</v>
      </c>
      <c r="I23" s="18"/>
      <c r="J23" s="18" t="s">
        <v>22</v>
      </c>
      <c r="K23" s="18"/>
      <c r="L23" s="18"/>
      <c r="M23" s="18"/>
      <c r="N23" s="18"/>
      <c r="O23" s="18"/>
      <c r="P23" s="19"/>
    </row>
    <row r="24" spans="1:16" x14ac:dyDescent="0.2">
      <c r="A24" s="184"/>
      <c r="B24" s="185"/>
      <c r="C24" s="185"/>
      <c r="D24" s="185"/>
      <c r="E24" s="185"/>
      <c r="F24" s="186"/>
      <c r="H24" s="21"/>
      <c r="I24" s="22"/>
      <c r="J24" s="22"/>
      <c r="K24" s="22"/>
      <c r="L24" s="22"/>
      <c r="M24" s="22"/>
      <c r="N24" s="22"/>
      <c r="O24" s="22"/>
      <c r="P24" s="23"/>
    </row>
    <row r="25" spans="1:16" x14ac:dyDescent="0.2">
      <c r="A25" s="184"/>
      <c r="B25" s="185"/>
      <c r="C25" s="185"/>
      <c r="D25" s="185"/>
      <c r="E25" s="185"/>
      <c r="F25" s="186"/>
      <c r="H25" s="5" t="s">
        <v>23</v>
      </c>
      <c r="I25" s="6"/>
      <c r="J25" s="247" t="s">
        <v>24</v>
      </c>
      <c r="K25" s="248"/>
      <c r="L25" s="248"/>
      <c r="M25" s="248"/>
      <c r="N25" s="248"/>
      <c r="O25" s="248"/>
      <c r="P25" s="249"/>
    </row>
    <row r="26" spans="1:16" x14ac:dyDescent="0.2">
      <c r="A26" s="184"/>
      <c r="B26" s="185"/>
      <c r="C26" s="185"/>
      <c r="D26" s="185"/>
      <c r="E26" s="185"/>
      <c r="F26" s="186"/>
      <c r="H26" s="7" t="s">
        <v>25</v>
      </c>
      <c r="I26" s="208"/>
      <c r="J26" s="210" t="s">
        <v>26</v>
      </c>
      <c r="K26" s="211"/>
      <c r="L26" s="211"/>
      <c r="M26" s="211"/>
      <c r="N26" s="211"/>
      <c r="O26" s="211"/>
      <c r="P26" s="212"/>
    </row>
    <row r="27" spans="1:16" x14ac:dyDescent="0.2">
      <c r="A27" s="187"/>
      <c r="B27" s="188"/>
      <c r="C27" s="188"/>
      <c r="D27" s="188"/>
      <c r="E27" s="188"/>
      <c r="F27" s="189"/>
      <c r="H27" s="206" t="s">
        <v>27</v>
      </c>
      <c r="I27" s="208"/>
      <c r="J27" s="222" t="s">
        <v>28</v>
      </c>
      <c r="K27" s="222"/>
      <c r="L27" s="222"/>
      <c r="M27" s="222"/>
      <c r="N27" s="222"/>
      <c r="O27" s="222"/>
      <c r="P27" s="222"/>
    </row>
    <row r="28" spans="1:16" x14ac:dyDescent="0.2">
      <c r="A28" s="61"/>
      <c r="B28" s="61"/>
      <c r="C28" s="61"/>
      <c r="D28" s="61"/>
      <c r="E28" s="61"/>
      <c r="F28" s="61"/>
      <c r="H28" s="206"/>
      <c r="I28" s="208"/>
      <c r="J28" s="222"/>
      <c r="K28" s="222"/>
      <c r="L28" s="222"/>
      <c r="M28" s="222"/>
      <c r="N28" s="222"/>
      <c r="O28" s="222"/>
      <c r="P28" s="222"/>
    </row>
    <row r="29" spans="1:16" x14ac:dyDescent="0.2">
      <c r="A29" t="s">
        <v>120</v>
      </c>
      <c r="H29" s="206" t="s">
        <v>29</v>
      </c>
      <c r="I29" s="208"/>
      <c r="J29" s="222" t="s">
        <v>30</v>
      </c>
      <c r="K29" s="222"/>
      <c r="L29" s="222"/>
      <c r="M29" s="222"/>
      <c r="N29" s="222"/>
      <c r="O29" s="222"/>
      <c r="P29" s="222"/>
    </row>
    <row r="30" spans="1:16" ht="12.75" customHeight="1" x14ac:dyDescent="0.2">
      <c r="A30" s="224" t="s">
        <v>153</v>
      </c>
      <c r="B30" s="225"/>
      <c r="C30" s="225"/>
      <c r="D30" s="225"/>
      <c r="E30" s="225"/>
      <c r="F30" s="226"/>
      <c r="H30" s="206"/>
      <c r="I30" s="208"/>
      <c r="J30" s="222"/>
      <c r="K30" s="222"/>
      <c r="L30" s="222"/>
      <c r="M30" s="222"/>
      <c r="N30" s="222"/>
      <c r="O30" s="222"/>
      <c r="P30" s="222"/>
    </row>
    <row r="31" spans="1:16" ht="12.75" customHeight="1" x14ac:dyDescent="0.2">
      <c r="A31" s="227"/>
      <c r="B31" s="228"/>
      <c r="C31" s="228"/>
      <c r="D31" s="228"/>
      <c r="E31" s="228"/>
      <c r="F31" s="229"/>
      <c r="H31" s="206"/>
      <c r="I31" s="208"/>
      <c r="J31" s="222"/>
      <c r="K31" s="222"/>
      <c r="L31" s="222"/>
      <c r="M31" s="222"/>
      <c r="N31" s="222"/>
      <c r="O31" s="222"/>
      <c r="P31" s="222"/>
    </row>
    <row r="32" spans="1:16" x14ac:dyDescent="0.2">
      <c r="A32" s="227"/>
      <c r="B32" s="228"/>
      <c r="C32" s="228"/>
      <c r="D32" s="228"/>
      <c r="E32" s="228"/>
      <c r="F32" s="229"/>
      <c r="H32" s="206"/>
      <c r="I32" s="208"/>
      <c r="J32" s="222"/>
      <c r="K32" s="222"/>
      <c r="L32" s="222"/>
      <c r="M32" s="222"/>
      <c r="N32" s="222"/>
      <c r="O32" s="222"/>
      <c r="P32" s="222"/>
    </row>
    <row r="33" spans="1:16" x14ac:dyDescent="0.2">
      <c r="A33" s="230"/>
      <c r="B33" s="231"/>
      <c r="C33" s="231"/>
      <c r="D33" s="231"/>
      <c r="E33" s="231"/>
      <c r="F33" s="232"/>
      <c r="H33" s="206"/>
      <c r="I33" s="208"/>
      <c r="J33" s="236"/>
      <c r="K33" s="236"/>
      <c r="L33" s="236"/>
      <c r="M33" s="236"/>
      <c r="N33" s="236"/>
      <c r="O33" s="236"/>
      <c r="P33" s="236"/>
    </row>
    <row r="34" spans="1:16" x14ac:dyDescent="0.2">
      <c r="A34" s="62"/>
      <c r="B34" s="62"/>
      <c r="C34" s="62"/>
      <c r="D34" s="62"/>
      <c r="E34" s="62"/>
      <c r="F34" s="62"/>
      <c r="H34" s="206" t="s">
        <v>31</v>
      </c>
      <c r="I34" s="208"/>
      <c r="J34" s="222" t="s">
        <v>32</v>
      </c>
      <c r="K34" s="223"/>
      <c r="L34" s="223"/>
      <c r="M34" s="223"/>
      <c r="N34" s="223"/>
      <c r="O34" s="223"/>
      <c r="P34" s="223"/>
    </row>
    <row r="35" spans="1:16" x14ac:dyDescent="0.2">
      <c r="A35" t="s">
        <v>41</v>
      </c>
      <c r="H35" s="207"/>
      <c r="I35" s="209"/>
      <c r="J35" s="223"/>
      <c r="K35" s="223"/>
      <c r="L35" s="223"/>
      <c r="M35" s="223"/>
      <c r="N35" s="223"/>
      <c r="O35" s="223"/>
      <c r="P35" s="223"/>
    </row>
    <row r="36" spans="1:16" ht="12.75" customHeight="1" x14ac:dyDescent="0.2">
      <c r="A36" s="224" t="s">
        <v>154</v>
      </c>
      <c r="B36" s="225"/>
      <c r="C36" s="225"/>
      <c r="D36" s="225"/>
      <c r="E36" s="225"/>
      <c r="F36" s="226"/>
      <c r="H36" s="207"/>
      <c r="I36" s="209"/>
      <c r="J36" s="223"/>
      <c r="K36" s="223"/>
      <c r="L36" s="223"/>
      <c r="M36" s="223"/>
      <c r="N36" s="223"/>
      <c r="O36" s="223"/>
      <c r="P36" s="223"/>
    </row>
    <row r="37" spans="1:16" x14ac:dyDescent="0.2">
      <c r="A37" s="227"/>
      <c r="B37" s="228"/>
      <c r="C37" s="228"/>
      <c r="D37" s="228"/>
      <c r="E37" s="228"/>
      <c r="F37" s="229"/>
      <c r="H37" s="7" t="s">
        <v>33</v>
      </c>
      <c r="I37" s="9"/>
      <c r="J37" s="233" t="s">
        <v>34</v>
      </c>
      <c r="K37" s="234"/>
      <c r="L37" s="234"/>
      <c r="M37" s="234"/>
      <c r="N37" s="234"/>
      <c r="O37" s="234"/>
      <c r="P37" s="235"/>
    </row>
    <row r="38" spans="1:16" x14ac:dyDescent="0.2">
      <c r="A38" s="227"/>
      <c r="B38" s="228"/>
      <c r="C38" s="228"/>
      <c r="D38" s="228"/>
      <c r="E38" s="228"/>
      <c r="F38" s="229"/>
    </row>
    <row r="39" spans="1:16" x14ac:dyDescent="0.2">
      <c r="A39" s="230"/>
      <c r="B39" s="231"/>
      <c r="C39" s="231"/>
      <c r="D39" s="231"/>
      <c r="E39" s="231"/>
      <c r="F39" s="232"/>
    </row>
    <row r="40" spans="1:16" x14ac:dyDescent="0.2">
      <c r="A40" s="63"/>
      <c r="B40" s="63"/>
      <c r="C40" s="63"/>
      <c r="D40" s="63"/>
      <c r="E40" s="63"/>
      <c r="F40" s="63"/>
    </row>
    <row r="41" spans="1:16" x14ac:dyDescent="0.2">
      <c r="A41" t="s">
        <v>42</v>
      </c>
    </row>
    <row r="42" spans="1:16" x14ac:dyDescent="0.2">
      <c r="A42" s="181"/>
      <c r="B42" s="182"/>
      <c r="C42" s="182"/>
      <c r="D42" s="182"/>
      <c r="E42" s="182"/>
      <c r="F42" s="183"/>
    </row>
    <row r="43" spans="1:16" x14ac:dyDescent="0.2">
      <c r="A43" s="184"/>
      <c r="B43" s="185"/>
      <c r="C43" s="185"/>
      <c r="D43" s="185"/>
      <c r="E43" s="185"/>
      <c r="F43" s="186"/>
    </row>
    <row r="44" spans="1:16" x14ac:dyDescent="0.2">
      <c r="A44" s="184"/>
      <c r="B44" s="185"/>
      <c r="C44" s="185"/>
      <c r="D44" s="185"/>
      <c r="E44" s="185"/>
      <c r="F44" s="186"/>
    </row>
    <row r="45" spans="1:16" x14ac:dyDescent="0.2">
      <c r="A45" s="187"/>
      <c r="B45" s="188"/>
      <c r="C45" s="188"/>
      <c r="D45" s="188"/>
      <c r="E45" s="188"/>
      <c r="F45" s="189"/>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showGridLines="0" zoomScaleNormal="100" workbookViewId="0"/>
  </sheetViews>
  <sheetFormatPr defaultRowHeight="12.75" x14ac:dyDescent="0.2"/>
  <cols>
    <col min="1" max="1" width="8.7109375" customWidth="1"/>
    <col min="2" max="2" width="55.7109375" customWidth="1"/>
    <col min="3" max="4" width="6.28515625" customWidth="1"/>
    <col min="5" max="5" width="55.7109375" customWidth="1"/>
    <col min="6" max="6" width="18" customWidth="1"/>
    <col min="7" max="7" width="31.7109375" customWidth="1"/>
    <col min="8" max="9" width="9.5703125" customWidth="1"/>
    <col min="10" max="10" width="3.140625" hidden="1" customWidth="1"/>
    <col min="11" max="12" width="9.140625" hidden="1" customWidth="1"/>
  </cols>
  <sheetData>
    <row r="1" spans="1:12" ht="32.25" customHeight="1" x14ac:dyDescent="0.2">
      <c r="A1" s="131" t="s">
        <v>43</v>
      </c>
      <c r="B1" s="132" t="s">
        <v>44</v>
      </c>
      <c r="C1" s="257" t="s">
        <v>45</v>
      </c>
      <c r="D1" s="258"/>
      <c r="E1" s="259"/>
      <c r="F1" s="133" t="s">
        <v>175</v>
      </c>
      <c r="G1" s="128"/>
      <c r="H1" s="115" t="str">
        <f>'FRA-detail'!P1</f>
        <v>UPRN</v>
      </c>
      <c r="I1" s="115" t="str">
        <f>'FRA-detail'!Q1</f>
        <v>B7A3</v>
      </c>
    </row>
    <row r="2" spans="1:12" ht="24" customHeight="1" x14ac:dyDescent="0.2">
      <c r="A2" s="134" t="s">
        <v>158</v>
      </c>
      <c r="B2" s="27" t="s">
        <v>178</v>
      </c>
      <c r="C2" s="260" t="s">
        <v>167</v>
      </c>
      <c r="D2" s="261"/>
      <c r="E2" s="262"/>
      <c r="F2" s="124" t="s">
        <v>176</v>
      </c>
      <c r="G2" s="129"/>
      <c r="K2" t="s">
        <v>6</v>
      </c>
      <c r="L2" t="s">
        <v>140</v>
      </c>
    </row>
    <row r="3" spans="1:12" ht="48" x14ac:dyDescent="0.2">
      <c r="A3" s="134" t="s">
        <v>159</v>
      </c>
      <c r="B3" s="122" t="s">
        <v>182</v>
      </c>
      <c r="C3" s="255" t="s">
        <v>47</v>
      </c>
      <c r="D3" s="255"/>
      <c r="E3" s="256"/>
      <c r="F3" s="124" t="s">
        <v>176</v>
      </c>
      <c r="G3" s="129"/>
      <c r="K3" t="s">
        <v>7</v>
      </c>
      <c r="L3" t="s">
        <v>141</v>
      </c>
    </row>
    <row r="4" spans="1:12" ht="36" x14ac:dyDescent="0.2">
      <c r="A4" s="134" t="s">
        <v>170</v>
      </c>
      <c r="B4" s="123" t="s">
        <v>181</v>
      </c>
      <c r="C4" s="255" t="s">
        <v>171</v>
      </c>
      <c r="D4" s="255"/>
      <c r="E4" s="256"/>
      <c r="F4" s="125" t="s">
        <v>31</v>
      </c>
      <c r="G4" s="130"/>
      <c r="K4" s="118" t="s">
        <v>215</v>
      </c>
      <c r="L4" t="s">
        <v>142</v>
      </c>
    </row>
    <row r="5" spans="1:12" ht="48" x14ac:dyDescent="0.2">
      <c r="A5" s="134" t="s">
        <v>160</v>
      </c>
      <c r="B5" s="27" t="s">
        <v>180</v>
      </c>
      <c r="C5" s="255" t="s">
        <v>172</v>
      </c>
      <c r="D5" s="255"/>
      <c r="E5" s="256"/>
      <c r="F5" s="126" t="s">
        <v>29</v>
      </c>
      <c r="G5" s="130"/>
      <c r="K5" t="s">
        <v>54</v>
      </c>
      <c r="L5" t="s">
        <v>143</v>
      </c>
    </row>
    <row r="6" spans="1:12" ht="36.75" thickBot="1" x14ac:dyDescent="0.25">
      <c r="A6" s="134" t="s">
        <v>161</v>
      </c>
      <c r="B6" s="122" t="s">
        <v>179</v>
      </c>
      <c r="C6" s="255" t="s">
        <v>187</v>
      </c>
      <c r="D6" s="255"/>
      <c r="E6" s="256"/>
      <c r="F6" s="127" t="s">
        <v>27</v>
      </c>
      <c r="G6" s="130"/>
      <c r="L6" t="s">
        <v>144</v>
      </c>
    </row>
    <row r="7" spans="1:12" ht="26.1" customHeight="1" thickBot="1" x14ac:dyDescent="0.25">
      <c r="A7" s="135" t="s">
        <v>162</v>
      </c>
      <c r="B7" s="136" t="s">
        <v>46</v>
      </c>
      <c r="C7" s="250" t="s">
        <v>173</v>
      </c>
      <c r="D7" s="250"/>
      <c r="E7" s="251"/>
      <c r="F7" s="137" t="s">
        <v>177</v>
      </c>
      <c r="L7" t="s">
        <v>145</v>
      </c>
    </row>
    <row r="8" spans="1:12" ht="6" customHeight="1" thickBot="1" x14ac:dyDescent="0.25">
      <c r="A8" s="31"/>
      <c r="B8" s="32"/>
      <c r="C8" s="33"/>
      <c r="D8" s="33"/>
    </row>
    <row r="9" spans="1:12" ht="18" customHeight="1" thickBot="1" x14ac:dyDescent="0.25">
      <c r="A9" s="34" t="s">
        <v>11</v>
      </c>
      <c r="B9" s="252" t="str">
        <f>'FRA-detail'!A26</f>
        <v>1-44 Upper Fosters, NW4 2DL</v>
      </c>
      <c r="C9" s="253"/>
      <c r="D9" s="254"/>
      <c r="E9" s="1" t="s">
        <v>136</v>
      </c>
      <c r="F9" s="155">
        <f>'FRA-detail'!J8</f>
        <v>42916</v>
      </c>
    </row>
    <row r="10" spans="1:12" ht="33" customHeight="1" thickBot="1" x14ac:dyDescent="0.25">
      <c r="B10" s="147" t="s">
        <v>195</v>
      </c>
    </row>
    <row r="11" spans="1:12" s="24" customFormat="1" ht="48.75" thickBot="1" x14ac:dyDescent="0.25">
      <c r="A11" s="35" t="s">
        <v>48</v>
      </c>
      <c r="B11" s="36" t="s">
        <v>49</v>
      </c>
      <c r="C11" s="37" t="s">
        <v>214</v>
      </c>
      <c r="D11" s="156" t="s">
        <v>43</v>
      </c>
      <c r="E11" s="156" t="s">
        <v>50</v>
      </c>
      <c r="F11" s="157" t="s">
        <v>127</v>
      </c>
      <c r="G11" s="158" t="s">
        <v>128</v>
      </c>
      <c r="H11" s="159" t="s">
        <v>138</v>
      </c>
      <c r="I11" s="159" t="s">
        <v>117</v>
      </c>
    </row>
    <row r="12" spans="1:12" x14ac:dyDescent="0.2">
      <c r="A12" s="151" t="s">
        <v>52</v>
      </c>
      <c r="B12" s="152"/>
      <c r="C12" s="152"/>
      <c r="D12" s="152"/>
      <c r="E12" s="152"/>
      <c r="F12" s="4"/>
      <c r="G12" s="4"/>
      <c r="H12" s="4"/>
      <c r="I12" s="4"/>
      <c r="J12">
        <v>0</v>
      </c>
    </row>
    <row r="13" spans="1:12" x14ac:dyDescent="0.2">
      <c r="A13" s="69">
        <v>1</v>
      </c>
      <c r="B13" s="70" t="s">
        <v>53</v>
      </c>
      <c r="C13" s="66" t="s">
        <v>6</v>
      </c>
      <c r="D13" s="66"/>
      <c r="E13" s="67"/>
      <c r="F13" s="78"/>
      <c r="G13" s="67"/>
      <c r="H13" s="89"/>
      <c r="I13" s="96"/>
      <c r="J13">
        <f t="shared" ref="J13:J24" si="0">IF(ISBLANK(D13),J12,J12+1)</f>
        <v>0</v>
      </c>
    </row>
    <row r="14" spans="1:12" x14ac:dyDescent="0.2">
      <c r="A14" s="74">
        <v>1</v>
      </c>
      <c r="B14" s="99"/>
      <c r="C14" s="66"/>
      <c r="D14" s="66"/>
      <c r="E14" s="67"/>
      <c r="F14" s="78"/>
      <c r="G14" s="67"/>
      <c r="H14" s="89"/>
      <c r="I14" s="96"/>
      <c r="J14">
        <f t="shared" si="0"/>
        <v>0</v>
      </c>
    </row>
    <row r="15" spans="1:12" x14ac:dyDescent="0.2">
      <c r="A15" s="69">
        <v>2</v>
      </c>
      <c r="B15" s="70" t="s">
        <v>55</v>
      </c>
      <c r="C15" s="66" t="s">
        <v>6</v>
      </c>
      <c r="D15" s="66"/>
      <c r="E15" s="67"/>
      <c r="F15" s="78"/>
      <c r="G15" s="67"/>
      <c r="H15" s="89"/>
      <c r="I15" s="96"/>
      <c r="J15">
        <f t="shared" si="0"/>
        <v>0</v>
      </c>
    </row>
    <row r="16" spans="1:12" x14ac:dyDescent="0.2">
      <c r="A16" s="74">
        <v>2</v>
      </c>
      <c r="B16" s="99"/>
      <c r="C16" s="66"/>
      <c r="D16" s="66"/>
      <c r="E16" s="67"/>
      <c r="F16" s="78"/>
      <c r="G16" s="67"/>
      <c r="H16" s="89"/>
      <c r="I16" s="96"/>
      <c r="J16">
        <f t="shared" si="0"/>
        <v>0</v>
      </c>
    </row>
    <row r="17" spans="1:10" x14ac:dyDescent="0.2">
      <c r="A17" s="64">
        <v>3</v>
      </c>
      <c r="B17" s="65" t="s">
        <v>56</v>
      </c>
      <c r="C17" s="66" t="s">
        <v>54</v>
      </c>
      <c r="D17" s="66"/>
      <c r="E17" s="67"/>
      <c r="F17" s="78"/>
      <c r="G17" s="67"/>
      <c r="H17" s="89"/>
      <c r="I17" s="96"/>
      <c r="J17">
        <f t="shared" si="0"/>
        <v>0</v>
      </c>
    </row>
    <row r="18" spans="1:10" x14ac:dyDescent="0.2">
      <c r="A18" s="149" t="s">
        <v>61</v>
      </c>
      <c r="B18" s="150"/>
      <c r="C18" s="150"/>
      <c r="D18" s="150"/>
      <c r="E18" s="150"/>
      <c r="F18" s="77"/>
      <c r="G18" s="68"/>
      <c r="H18" s="90"/>
      <c r="I18" s="90"/>
      <c r="J18">
        <f t="shared" si="0"/>
        <v>0</v>
      </c>
    </row>
    <row r="19" spans="1:10" x14ac:dyDescent="0.2">
      <c r="A19" s="69">
        <v>4</v>
      </c>
      <c r="B19" s="70" t="s">
        <v>57</v>
      </c>
      <c r="C19" s="66" t="s">
        <v>6</v>
      </c>
      <c r="D19" s="66"/>
      <c r="E19" s="141" t="s">
        <v>184</v>
      </c>
      <c r="F19" s="78"/>
      <c r="G19" s="67"/>
      <c r="H19" s="66"/>
      <c r="I19" s="96"/>
      <c r="J19">
        <f t="shared" si="0"/>
        <v>0</v>
      </c>
    </row>
    <row r="20" spans="1:10" x14ac:dyDescent="0.2">
      <c r="A20" s="74">
        <v>4</v>
      </c>
      <c r="B20" s="99"/>
      <c r="C20" s="66"/>
      <c r="D20" s="66"/>
      <c r="E20" s="67"/>
      <c r="F20" s="78"/>
      <c r="G20" s="67"/>
      <c r="H20" s="66"/>
      <c r="I20" s="96"/>
      <c r="J20">
        <f t="shared" si="0"/>
        <v>0</v>
      </c>
    </row>
    <row r="21" spans="1:10" x14ac:dyDescent="0.2">
      <c r="A21" s="69">
        <v>5</v>
      </c>
      <c r="B21" s="70" t="s">
        <v>58</v>
      </c>
      <c r="C21" s="66" t="s">
        <v>6</v>
      </c>
      <c r="D21" s="66"/>
      <c r="E21" s="117" t="s">
        <v>217</v>
      </c>
      <c r="F21" s="78"/>
      <c r="G21" s="67"/>
      <c r="H21" s="66"/>
      <c r="I21" s="96"/>
      <c r="J21">
        <f t="shared" si="0"/>
        <v>0</v>
      </c>
    </row>
    <row r="22" spans="1:10" x14ac:dyDescent="0.2">
      <c r="A22" s="74">
        <v>5</v>
      </c>
      <c r="B22" s="99"/>
      <c r="C22" s="66"/>
      <c r="D22" s="66"/>
      <c r="E22" s="67"/>
      <c r="F22" s="78"/>
      <c r="G22" s="67"/>
      <c r="H22" s="66"/>
      <c r="I22" s="96"/>
      <c r="J22">
        <f t="shared" si="0"/>
        <v>0</v>
      </c>
    </row>
    <row r="23" spans="1:10" x14ac:dyDescent="0.2">
      <c r="A23" s="69">
        <v>6</v>
      </c>
      <c r="B23" s="70" t="s">
        <v>59</v>
      </c>
      <c r="C23" s="66" t="s">
        <v>6</v>
      </c>
      <c r="D23" s="66"/>
      <c r="E23" s="67" t="s">
        <v>130</v>
      </c>
      <c r="F23" s="78"/>
      <c r="G23" s="67"/>
      <c r="H23" s="66"/>
      <c r="I23" s="96"/>
      <c r="J23">
        <f t="shared" si="0"/>
        <v>0</v>
      </c>
    </row>
    <row r="24" spans="1:10" x14ac:dyDescent="0.2">
      <c r="A24" s="74">
        <v>6</v>
      </c>
      <c r="B24" s="99"/>
      <c r="C24" s="66"/>
      <c r="D24" s="66"/>
      <c r="E24" s="67"/>
      <c r="F24" s="78"/>
      <c r="G24" s="67"/>
      <c r="H24" s="66"/>
      <c r="I24" s="96"/>
      <c r="J24">
        <f t="shared" si="0"/>
        <v>0</v>
      </c>
    </row>
    <row r="25" spans="1:10" x14ac:dyDescent="0.2">
      <c r="A25" s="149" t="s">
        <v>60</v>
      </c>
      <c r="B25" s="150"/>
      <c r="C25" s="150"/>
      <c r="D25" s="150"/>
      <c r="E25" s="150"/>
      <c r="F25" s="77"/>
      <c r="G25" s="68"/>
      <c r="H25" s="90"/>
      <c r="I25" s="90"/>
      <c r="J25">
        <f>IF(ISBLANK(D25),J24,J24+1)</f>
        <v>0</v>
      </c>
    </row>
    <row r="26" spans="1:10" x14ac:dyDescent="0.2">
      <c r="A26" s="69">
        <v>7</v>
      </c>
      <c r="B26" s="70" t="s">
        <v>62</v>
      </c>
      <c r="C26" s="66" t="s">
        <v>7</v>
      </c>
      <c r="D26" s="66"/>
      <c r="E26" s="67"/>
      <c r="F26" s="78"/>
      <c r="G26" s="67"/>
      <c r="H26" s="66"/>
      <c r="I26" s="96"/>
      <c r="J26">
        <f>IF(ISBLANK(D26),J25,J25+1)</f>
        <v>0</v>
      </c>
    </row>
    <row r="27" spans="1:10" x14ac:dyDescent="0.2">
      <c r="A27" s="74">
        <v>7</v>
      </c>
      <c r="B27" s="99"/>
      <c r="C27" s="66"/>
      <c r="D27" s="66"/>
      <c r="E27" s="67"/>
      <c r="F27" s="78"/>
      <c r="G27" s="67"/>
      <c r="H27" s="66"/>
      <c r="I27" s="96"/>
      <c r="J27">
        <f>IF(ISBLANK(D27),J26,J26+1)</f>
        <v>0</v>
      </c>
    </row>
    <row r="28" spans="1:10" x14ac:dyDescent="0.2">
      <c r="A28" s="149" t="s">
        <v>121</v>
      </c>
      <c r="B28" s="150"/>
      <c r="C28" s="150"/>
      <c r="D28" s="150"/>
      <c r="E28" s="150"/>
      <c r="F28" s="77"/>
      <c r="G28" s="68"/>
      <c r="H28" s="90"/>
      <c r="I28" s="90"/>
      <c r="J28">
        <f>IF(ISBLANK(D28),J27,J27+1)</f>
        <v>0</v>
      </c>
    </row>
    <row r="29" spans="1:10" x14ac:dyDescent="0.2">
      <c r="A29" s="69">
        <v>8</v>
      </c>
      <c r="B29" s="110" t="s">
        <v>150</v>
      </c>
      <c r="C29" s="66" t="s">
        <v>54</v>
      </c>
      <c r="D29" s="66"/>
      <c r="E29" s="138"/>
      <c r="F29" s="78"/>
      <c r="G29" s="67"/>
      <c r="H29" s="66"/>
      <c r="I29" s="96"/>
      <c r="J29">
        <f>IF(ISBLANK(D29),J28,J28+1)</f>
        <v>0</v>
      </c>
    </row>
    <row r="30" spans="1:10" x14ac:dyDescent="0.2">
      <c r="A30" s="74">
        <v>8</v>
      </c>
      <c r="B30" s="104"/>
      <c r="C30" s="66"/>
      <c r="D30" s="66"/>
      <c r="E30" s="67"/>
      <c r="F30" s="78"/>
      <c r="G30" s="67"/>
      <c r="H30" s="66"/>
      <c r="I30" s="96"/>
      <c r="J30">
        <f t="shared" ref="J30:J93" si="1">IF(ISBLANK(D30),J29,J29+1)</f>
        <v>0</v>
      </c>
    </row>
    <row r="31" spans="1:10" x14ac:dyDescent="0.2">
      <c r="A31" s="149" t="s">
        <v>63</v>
      </c>
      <c r="B31" s="150"/>
      <c r="C31" s="150"/>
      <c r="D31" s="150"/>
      <c r="E31" s="150"/>
      <c r="F31" s="77"/>
      <c r="G31" s="68"/>
      <c r="H31" s="90"/>
      <c r="I31" s="90"/>
      <c r="J31">
        <f t="shared" si="1"/>
        <v>0</v>
      </c>
    </row>
    <row r="32" spans="1:10" ht="24" x14ac:dyDescent="0.2">
      <c r="A32" s="69">
        <v>9</v>
      </c>
      <c r="B32" s="70" t="s">
        <v>64</v>
      </c>
      <c r="C32" s="66" t="s">
        <v>6</v>
      </c>
      <c r="D32" s="66"/>
      <c r="E32" s="67" t="s">
        <v>174</v>
      </c>
      <c r="F32" s="78"/>
      <c r="G32" s="67"/>
      <c r="H32" s="66"/>
      <c r="I32" s="96"/>
      <c r="J32">
        <f t="shared" si="1"/>
        <v>0</v>
      </c>
    </row>
    <row r="33" spans="1:10" x14ac:dyDescent="0.2">
      <c r="A33" s="74">
        <v>9</v>
      </c>
      <c r="B33" s="99"/>
      <c r="C33" s="66"/>
      <c r="D33" s="66"/>
      <c r="E33" s="67"/>
      <c r="F33" s="78"/>
      <c r="G33" s="67"/>
      <c r="H33" s="66"/>
      <c r="I33" s="96"/>
      <c r="J33">
        <f t="shared" si="1"/>
        <v>0</v>
      </c>
    </row>
    <row r="34" spans="1:10" x14ac:dyDescent="0.2">
      <c r="A34" s="69">
        <v>10</v>
      </c>
      <c r="B34" s="70" t="s">
        <v>65</v>
      </c>
      <c r="C34" s="66" t="s">
        <v>6</v>
      </c>
      <c r="D34" s="66"/>
      <c r="E34" s="67"/>
      <c r="F34" s="78"/>
      <c r="G34" s="67"/>
      <c r="H34" s="66"/>
      <c r="I34" s="96"/>
      <c r="J34">
        <f t="shared" si="1"/>
        <v>0</v>
      </c>
    </row>
    <row r="35" spans="1:10" x14ac:dyDescent="0.2">
      <c r="A35" s="74">
        <v>10</v>
      </c>
      <c r="B35" s="99"/>
      <c r="C35" s="66"/>
      <c r="D35" s="66"/>
      <c r="E35" s="67"/>
      <c r="F35" s="78"/>
      <c r="G35" s="67"/>
      <c r="H35" s="66"/>
      <c r="I35" s="96"/>
      <c r="J35">
        <f t="shared" si="1"/>
        <v>0</v>
      </c>
    </row>
    <row r="36" spans="1:10" ht="36" x14ac:dyDescent="0.2">
      <c r="A36" s="69">
        <v>11</v>
      </c>
      <c r="B36" s="70" t="s">
        <v>66</v>
      </c>
      <c r="C36" s="66" t="s">
        <v>6</v>
      </c>
      <c r="D36" s="66"/>
      <c r="E36" s="67" t="s">
        <v>164</v>
      </c>
      <c r="F36" s="78"/>
      <c r="G36" s="67"/>
      <c r="H36" s="66"/>
      <c r="I36" s="96"/>
      <c r="J36">
        <f t="shared" si="1"/>
        <v>0</v>
      </c>
    </row>
    <row r="37" spans="1:10" x14ac:dyDescent="0.2">
      <c r="A37" s="74">
        <v>11</v>
      </c>
      <c r="B37" s="99"/>
      <c r="C37" s="66"/>
      <c r="D37" s="66"/>
      <c r="E37" s="67"/>
      <c r="F37" s="78"/>
      <c r="G37" s="67"/>
      <c r="H37" s="66"/>
      <c r="I37" s="96"/>
      <c r="J37">
        <f t="shared" si="1"/>
        <v>0</v>
      </c>
    </row>
    <row r="38" spans="1:10" x14ac:dyDescent="0.2">
      <c r="A38" s="69">
        <v>12</v>
      </c>
      <c r="B38" s="70" t="s">
        <v>67</v>
      </c>
      <c r="C38" s="66" t="s">
        <v>6</v>
      </c>
      <c r="D38" s="66"/>
      <c r="E38" s="67"/>
      <c r="F38" s="78"/>
      <c r="G38" s="67"/>
      <c r="H38" s="66"/>
      <c r="I38" s="96"/>
      <c r="J38">
        <f t="shared" si="1"/>
        <v>0</v>
      </c>
    </row>
    <row r="39" spans="1:10" x14ac:dyDescent="0.2">
      <c r="A39" s="74">
        <v>12</v>
      </c>
      <c r="B39" s="99"/>
      <c r="C39" s="66"/>
      <c r="D39" s="66"/>
      <c r="E39" s="67"/>
      <c r="F39" s="78"/>
      <c r="G39" s="67"/>
      <c r="H39" s="66"/>
      <c r="I39" s="96"/>
      <c r="J39">
        <f t="shared" si="1"/>
        <v>0</v>
      </c>
    </row>
    <row r="40" spans="1:10" ht="24" x14ac:dyDescent="0.2">
      <c r="A40" s="69">
        <v>13</v>
      </c>
      <c r="B40" s="70" t="s">
        <v>68</v>
      </c>
      <c r="C40" s="66" t="s">
        <v>6</v>
      </c>
      <c r="D40" s="66"/>
      <c r="E40" s="67" t="s">
        <v>122</v>
      </c>
      <c r="F40" s="78"/>
      <c r="G40" s="67"/>
      <c r="H40" s="66"/>
      <c r="I40" s="96"/>
      <c r="J40">
        <f t="shared" si="1"/>
        <v>0</v>
      </c>
    </row>
    <row r="41" spans="1:10" x14ac:dyDescent="0.2">
      <c r="A41" s="74">
        <v>13</v>
      </c>
      <c r="B41" s="99"/>
      <c r="C41" s="71"/>
      <c r="D41" s="66"/>
      <c r="E41" s="67"/>
      <c r="F41" s="78"/>
      <c r="G41" s="67"/>
      <c r="H41" s="66"/>
      <c r="I41" s="96"/>
      <c r="J41">
        <f t="shared" si="1"/>
        <v>0</v>
      </c>
    </row>
    <row r="42" spans="1:10" x14ac:dyDescent="0.2">
      <c r="A42" s="69">
        <v>14</v>
      </c>
      <c r="B42" s="70" t="s">
        <v>69</v>
      </c>
      <c r="C42" s="66"/>
      <c r="D42" s="66"/>
      <c r="E42" s="138"/>
      <c r="F42" s="78"/>
      <c r="G42" s="67"/>
      <c r="H42" s="66"/>
      <c r="I42" s="96"/>
      <c r="J42">
        <f>IF(ISBLANK(D42),J41,J41+1)</f>
        <v>0</v>
      </c>
    </row>
    <row r="43" spans="1:10" ht="60" x14ac:dyDescent="0.2">
      <c r="A43" s="72">
        <v>14</v>
      </c>
      <c r="B43" s="163" t="s">
        <v>233</v>
      </c>
      <c r="C43" s="66" t="s">
        <v>7</v>
      </c>
      <c r="D43" s="66" t="s">
        <v>161</v>
      </c>
      <c r="E43" s="138" t="s">
        <v>232</v>
      </c>
      <c r="F43" s="78"/>
      <c r="G43" s="67"/>
      <c r="H43" s="66"/>
      <c r="I43" s="96"/>
      <c r="J43">
        <f t="shared" si="1"/>
        <v>1</v>
      </c>
    </row>
    <row r="44" spans="1:10" ht="36" x14ac:dyDescent="0.2">
      <c r="A44" s="72">
        <v>14</v>
      </c>
      <c r="B44" s="73"/>
      <c r="C44" s="66" t="s">
        <v>7</v>
      </c>
      <c r="D44" s="66" t="s">
        <v>161</v>
      </c>
      <c r="E44" s="138" t="s">
        <v>218</v>
      </c>
      <c r="F44" s="78"/>
      <c r="G44" s="67"/>
      <c r="H44" s="66"/>
      <c r="I44" s="96"/>
      <c r="J44">
        <f t="shared" si="1"/>
        <v>2</v>
      </c>
    </row>
    <row r="45" spans="1:10" x14ac:dyDescent="0.2">
      <c r="A45" s="72">
        <v>14</v>
      </c>
      <c r="B45" s="73"/>
      <c r="C45" s="66" t="s">
        <v>7</v>
      </c>
      <c r="D45" s="66" t="s">
        <v>161</v>
      </c>
      <c r="E45" s="138" t="s">
        <v>219</v>
      </c>
      <c r="F45" s="78"/>
      <c r="G45" s="67"/>
      <c r="H45" s="66"/>
      <c r="I45" s="96"/>
      <c r="J45">
        <f t="shared" si="1"/>
        <v>3</v>
      </c>
    </row>
    <row r="46" spans="1:10" ht="84" x14ac:dyDescent="0.2">
      <c r="A46" s="72">
        <v>14</v>
      </c>
      <c r="B46" s="73"/>
      <c r="C46" s="66" t="s">
        <v>7</v>
      </c>
      <c r="D46" s="66" t="s">
        <v>161</v>
      </c>
      <c r="E46" s="138" t="s">
        <v>205</v>
      </c>
      <c r="F46" s="78"/>
      <c r="G46" s="67"/>
      <c r="H46" s="66"/>
      <c r="I46" s="96"/>
      <c r="J46">
        <f t="shared" si="1"/>
        <v>4</v>
      </c>
    </row>
    <row r="47" spans="1:10" ht="24" x14ac:dyDescent="0.2">
      <c r="A47" s="72">
        <v>14</v>
      </c>
      <c r="B47" s="73"/>
      <c r="C47" s="66" t="s">
        <v>7</v>
      </c>
      <c r="D47" s="66" t="s">
        <v>161</v>
      </c>
      <c r="E47" s="138" t="s">
        <v>220</v>
      </c>
      <c r="F47" s="78"/>
      <c r="G47" s="67"/>
      <c r="H47" s="66"/>
      <c r="I47" s="96"/>
      <c r="J47">
        <f t="shared" si="1"/>
        <v>5</v>
      </c>
    </row>
    <row r="48" spans="1:10" ht="36" x14ac:dyDescent="0.2">
      <c r="A48" s="72">
        <v>14</v>
      </c>
      <c r="B48" s="73"/>
      <c r="C48" s="66" t="s">
        <v>7</v>
      </c>
      <c r="D48" s="66" t="s">
        <v>161</v>
      </c>
      <c r="E48" s="138" t="s">
        <v>227</v>
      </c>
      <c r="F48" s="78"/>
      <c r="G48" s="67"/>
      <c r="H48" s="66"/>
      <c r="I48" s="96"/>
      <c r="J48">
        <f t="shared" si="1"/>
        <v>6</v>
      </c>
    </row>
    <row r="49" spans="1:10" ht="36" x14ac:dyDescent="0.2">
      <c r="A49" s="72">
        <v>14</v>
      </c>
      <c r="B49" s="73"/>
      <c r="C49" s="66" t="s">
        <v>7</v>
      </c>
      <c r="D49" s="66" t="s">
        <v>161</v>
      </c>
      <c r="E49" s="138" t="s">
        <v>228</v>
      </c>
      <c r="F49" s="78"/>
      <c r="G49" s="67"/>
      <c r="H49" s="66"/>
      <c r="I49" s="96"/>
      <c r="J49">
        <f t="shared" si="1"/>
        <v>7</v>
      </c>
    </row>
    <row r="50" spans="1:10" x14ac:dyDescent="0.2">
      <c r="A50" s="72">
        <v>14</v>
      </c>
      <c r="B50" s="73"/>
      <c r="C50" s="66"/>
      <c r="D50" s="66"/>
      <c r="E50" s="117"/>
      <c r="F50" s="78"/>
      <c r="G50" s="67"/>
      <c r="H50" s="66"/>
      <c r="I50" s="96"/>
      <c r="J50">
        <f t="shared" si="1"/>
        <v>7</v>
      </c>
    </row>
    <row r="51" spans="1:10" x14ac:dyDescent="0.2">
      <c r="A51" s="74">
        <v>14</v>
      </c>
      <c r="B51" s="75"/>
      <c r="C51" s="66"/>
      <c r="D51" s="66"/>
      <c r="E51" s="117"/>
      <c r="F51" s="78"/>
      <c r="G51" s="67"/>
      <c r="H51" s="66"/>
      <c r="I51" s="96"/>
      <c r="J51">
        <f t="shared" si="1"/>
        <v>7</v>
      </c>
    </row>
    <row r="52" spans="1:10" x14ac:dyDescent="0.2">
      <c r="A52" s="69">
        <v>15</v>
      </c>
      <c r="B52" s="70" t="s">
        <v>70</v>
      </c>
      <c r="C52" s="66" t="s">
        <v>6</v>
      </c>
      <c r="D52" s="66"/>
      <c r="E52" s="67"/>
      <c r="F52" s="78"/>
      <c r="G52" s="67"/>
      <c r="H52" s="66"/>
      <c r="I52" s="96"/>
      <c r="J52">
        <f t="shared" si="1"/>
        <v>7</v>
      </c>
    </row>
    <row r="53" spans="1:10" x14ac:dyDescent="0.2">
      <c r="A53" s="74">
        <v>15</v>
      </c>
      <c r="B53" s="99"/>
      <c r="C53" s="66"/>
      <c r="D53" s="66"/>
      <c r="E53" s="67"/>
      <c r="F53" s="78"/>
      <c r="G53" s="67"/>
      <c r="H53" s="66"/>
      <c r="I53" s="96"/>
      <c r="J53">
        <f t="shared" si="1"/>
        <v>7</v>
      </c>
    </row>
    <row r="54" spans="1:10" x14ac:dyDescent="0.2">
      <c r="A54" s="69">
        <v>16</v>
      </c>
      <c r="B54" s="70" t="s">
        <v>71</v>
      </c>
      <c r="C54" s="66" t="s">
        <v>6</v>
      </c>
      <c r="D54" s="66"/>
      <c r="E54" s="67" t="s">
        <v>131</v>
      </c>
      <c r="F54" s="78"/>
      <c r="G54" s="67"/>
      <c r="H54" s="66"/>
      <c r="I54" s="96"/>
      <c r="J54">
        <f t="shared" si="1"/>
        <v>7</v>
      </c>
    </row>
    <row r="55" spans="1:10" x14ac:dyDescent="0.2">
      <c r="A55" s="74">
        <v>16</v>
      </c>
      <c r="B55" s="99"/>
      <c r="C55" s="66"/>
      <c r="D55" s="66"/>
      <c r="E55" s="67"/>
      <c r="F55" s="78"/>
      <c r="G55" s="67"/>
      <c r="H55" s="66"/>
      <c r="I55" s="96"/>
      <c r="J55">
        <f t="shared" si="1"/>
        <v>7</v>
      </c>
    </row>
    <row r="56" spans="1:10" x14ac:dyDescent="0.2">
      <c r="A56" s="69">
        <v>17</v>
      </c>
      <c r="B56" s="70" t="s">
        <v>72</v>
      </c>
      <c r="C56" s="66" t="s">
        <v>54</v>
      </c>
      <c r="D56" s="66"/>
      <c r="E56" s="67"/>
      <c r="F56" s="78"/>
      <c r="G56" s="67"/>
      <c r="H56" s="66"/>
      <c r="I56" s="96"/>
      <c r="J56">
        <f t="shared" si="1"/>
        <v>7</v>
      </c>
    </row>
    <row r="57" spans="1:10" x14ac:dyDescent="0.2">
      <c r="A57" s="74">
        <v>17</v>
      </c>
      <c r="B57" s="99"/>
      <c r="C57" s="66"/>
      <c r="D57" s="66"/>
      <c r="E57" s="67"/>
      <c r="F57" s="78"/>
      <c r="G57" s="67"/>
      <c r="H57" s="66"/>
      <c r="I57" s="96"/>
      <c r="J57">
        <f t="shared" si="1"/>
        <v>7</v>
      </c>
    </row>
    <row r="58" spans="1:10" ht="48" x14ac:dyDescent="0.2">
      <c r="A58" s="69">
        <v>18</v>
      </c>
      <c r="B58" s="70" t="s">
        <v>73</v>
      </c>
      <c r="C58" s="66" t="s">
        <v>7</v>
      </c>
      <c r="D58" s="66" t="s">
        <v>161</v>
      </c>
      <c r="E58" s="143" t="s">
        <v>188</v>
      </c>
      <c r="F58" s="78"/>
      <c r="G58" s="67"/>
      <c r="H58" s="66"/>
      <c r="I58" s="96"/>
      <c r="J58">
        <f t="shared" si="1"/>
        <v>8</v>
      </c>
    </row>
    <row r="59" spans="1:10" x14ac:dyDescent="0.2">
      <c r="A59" s="74">
        <v>18</v>
      </c>
      <c r="B59" s="99"/>
      <c r="C59" s="66"/>
      <c r="D59" s="66"/>
      <c r="E59" s="67"/>
      <c r="F59" s="78"/>
      <c r="G59" s="67"/>
      <c r="H59" s="66"/>
      <c r="I59" s="96"/>
      <c r="J59">
        <f t="shared" si="1"/>
        <v>8</v>
      </c>
    </row>
    <row r="60" spans="1:10" ht="36" x14ac:dyDescent="0.2">
      <c r="A60" s="69">
        <v>19</v>
      </c>
      <c r="B60" s="102" t="s">
        <v>74</v>
      </c>
      <c r="C60" s="66" t="s">
        <v>7</v>
      </c>
      <c r="D60" s="66"/>
      <c r="E60" s="67" t="s">
        <v>191</v>
      </c>
      <c r="F60" s="78"/>
      <c r="G60" s="67"/>
      <c r="H60" s="66"/>
      <c r="I60" s="96"/>
      <c r="J60">
        <f t="shared" si="1"/>
        <v>8</v>
      </c>
    </row>
    <row r="61" spans="1:10" x14ac:dyDescent="0.2">
      <c r="A61" s="74">
        <v>19</v>
      </c>
      <c r="B61" s="75"/>
      <c r="C61" s="66"/>
      <c r="D61" s="66"/>
      <c r="E61" s="67"/>
      <c r="F61" s="78"/>
      <c r="G61" s="67"/>
      <c r="H61" s="66"/>
      <c r="I61" s="96"/>
      <c r="J61">
        <f t="shared" si="1"/>
        <v>8</v>
      </c>
    </row>
    <row r="62" spans="1:10" x14ac:dyDescent="0.2">
      <c r="A62" s="149" t="s">
        <v>75</v>
      </c>
      <c r="B62" s="150"/>
      <c r="C62" s="150"/>
      <c r="D62" s="150"/>
      <c r="E62" s="150"/>
      <c r="F62" s="77"/>
      <c r="G62" s="68"/>
      <c r="H62" s="90"/>
      <c r="I62" s="90"/>
      <c r="J62">
        <f t="shared" si="1"/>
        <v>8</v>
      </c>
    </row>
    <row r="63" spans="1:10" ht="72" x14ac:dyDescent="0.2">
      <c r="A63" s="69">
        <v>20</v>
      </c>
      <c r="B63" s="102" t="s">
        <v>76</v>
      </c>
      <c r="C63" s="142" t="s">
        <v>6</v>
      </c>
      <c r="D63" s="142" t="s">
        <v>161</v>
      </c>
      <c r="E63" s="139" t="s">
        <v>203</v>
      </c>
      <c r="F63" s="78"/>
      <c r="G63" s="67"/>
      <c r="H63" s="66"/>
      <c r="I63" s="96"/>
      <c r="J63">
        <f t="shared" si="1"/>
        <v>9</v>
      </c>
    </row>
    <row r="64" spans="1:10" x14ac:dyDescent="0.2">
      <c r="A64" s="74">
        <v>20</v>
      </c>
      <c r="B64" s="75"/>
      <c r="C64" s="66"/>
      <c r="D64" s="66"/>
      <c r="E64" s="67"/>
      <c r="F64" s="78"/>
      <c r="G64" s="67"/>
      <c r="H64" s="66"/>
      <c r="I64" s="96"/>
      <c r="J64">
        <f t="shared" si="1"/>
        <v>9</v>
      </c>
    </row>
    <row r="65" spans="1:10" x14ac:dyDescent="0.2">
      <c r="A65" s="69">
        <v>21</v>
      </c>
      <c r="B65" s="70" t="s">
        <v>77</v>
      </c>
      <c r="C65" s="66" t="s">
        <v>215</v>
      </c>
      <c r="D65" s="66"/>
      <c r="E65" s="67" t="s">
        <v>204</v>
      </c>
      <c r="F65" s="78"/>
      <c r="G65" s="67"/>
      <c r="H65" s="66"/>
      <c r="I65" s="96"/>
      <c r="J65">
        <f t="shared" si="1"/>
        <v>9</v>
      </c>
    </row>
    <row r="66" spans="1:10" x14ac:dyDescent="0.2">
      <c r="A66" s="74">
        <v>21</v>
      </c>
      <c r="B66" s="99"/>
      <c r="C66" s="66"/>
      <c r="D66" s="66"/>
      <c r="E66" s="67"/>
      <c r="F66" s="78"/>
      <c r="G66" s="67"/>
      <c r="H66" s="66"/>
      <c r="I66" s="96"/>
      <c r="J66">
        <f t="shared" si="1"/>
        <v>9</v>
      </c>
    </row>
    <row r="67" spans="1:10" x14ac:dyDescent="0.2">
      <c r="A67" s="149" t="s">
        <v>78</v>
      </c>
      <c r="B67" s="150"/>
      <c r="C67" s="150"/>
      <c r="D67" s="150"/>
      <c r="E67" s="150"/>
      <c r="F67" s="78"/>
      <c r="G67" s="68"/>
      <c r="H67" s="91"/>
      <c r="I67" s="91"/>
      <c r="J67">
        <f t="shared" si="1"/>
        <v>9</v>
      </c>
    </row>
    <row r="68" spans="1:10" ht="36" x14ac:dyDescent="0.2">
      <c r="A68" s="69">
        <v>22</v>
      </c>
      <c r="B68" s="70" t="s">
        <v>79</v>
      </c>
      <c r="C68" s="71" t="s">
        <v>7</v>
      </c>
      <c r="D68" s="81" t="s">
        <v>161</v>
      </c>
      <c r="E68" s="140" t="s">
        <v>221</v>
      </c>
      <c r="F68" s="78"/>
      <c r="G68" s="83"/>
      <c r="H68" s="66"/>
      <c r="I68" s="96"/>
      <c r="J68">
        <f t="shared" si="1"/>
        <v>10</v>
      </c>
    </row>
    <row r="69" spans="1:10" x14ac:dyDescent="0.2">
      <c r="A69" s="72">
        <v>22</v>
      </c>
      <c r="B69" s="98"/>
      <c r="C69" s="71"/>
      <c r="D69" s="81"/>
      <c r="E69" s="120"/>
      <c r="F69" s="78"/>
      <c r="G69" s="83"/>
      <c r="H69" s="66"/>
      <c r="I69" s="96"/>
      <c r="J69">
        <f t="shared" si="1"/>
        <v>10</v>
      </c>
    </row>
    <row r="70" spans="1:10" hidden="1" x14ac:dyDescent="0.2">
      <c r="A70" s="72">
        <v>22</v>
      </c>
      <c r="B70" s="98"/>
      <c r="C70" s="71"/>
      <c r="D70" s="81"/>
      <c r="E70" s="97"/>
      <c r="F70" s="78"/>
      <c r="G70" s="83"/>
      <c r="H70" s="66"/>
      <c r="I70" s="96"/>
      <c r="J70">
        <f t="shared" si="1"/>
        <v>10</v>
      </c>
    </row>
    <row r="71" spans="1:10" hidden="1" x14ac:dyDescent="0.2">
      <c r="A71" s="72">
        <v>22</v>
      </c>
      <c r="B71" s="98"/>
      <c r="C71" s="71"/>
      <c r="D71" s="81"/>
      <c r="E71" s="97"/>
      <c r="F71" s="78"/>
      <c r="G71" s="83"/>
      <c r="H71" s="66"/>
      <c r="I71" s="96"/>
      <c r="J71">
        <f t="shared" si="1"/>
        <v>10</v>
      </c>
    </row>
    <row r="72" spans="1:10" hidden="1" x14ac:dyDescent="0.2">
      <c r="A72" s="72">
        <v>22</v>
      </c>
      <c r="B72" s="98"/>
      <c r="C72" s="71"/>
      <c r="D72" s="81"/>
      <c r="E72" s="97"/>
      <c r="F72" s="78"/>
      <c r="G72" s="83"/>
      <c r="H72" s="66"/>
      <c r="I72" s="96"/>
      <c r="J72">
        <f t="shared" si="1"/>
        <v>10</v>
      </c>
    </row>
    <row r="73" spans="1:10" hidden="1" x14ac:dyDescent="0.2">
      <c r="A73" s="74">
        <v>22</v>
      </c>
      <c r="B73" s="99"/>
      <c r="C73" s="71"/>
      <c r="D73" s="81"/>
      <c r="E73" s="97"/>
      <c r="F73" s="78"/>
      <c r="G73" s="83"/>
      <c r="H73" s="66"/>
      <c r="I73" s="96"/>
      <c r="J73">
        <f t="shared" si="1"/>
        <v>10</v>
      </c>
    </row>
    <row r="74" spans="1:10" x14ac:dyDescent="0.2">
      <c r="A74" s="69">
        <v>23</v>
      </c>
      <c r="B74" s="70" t="s">
        <v>80</v>
      </c>
      <c r="C74" s="66" t="s">
        <v>6</v>
      </c>
      <c r="D74" s="66"/>
      <c r="E74" s="82" t="s">
        <v>206</v>
      </c>
      <c r="F74" s="78"/>
      <c r="G74" s="67"/>
      <c r="H74" s="66"/>
      <c r="I74" s="96"/>
      <c r="J74">
        <f>IF(ISBLANK(D74),J73,J73+1)</f>
        <v>10</v>
      </c>
    </row>
    <row r="75" spans="1:10" x14ac:dyDescent="0.2">
      <c r="A75" s="74">
        <v>23</v>
      </c>
      <c r="B75" s="99"/>
      <c r="C75" s="66"/>
      <c r="D75" s="66"/>
      <c r="E75" s="82"/>
      <c r="F75" s="78"/>
      <c r="G75" s="67"/>
      <c r="H75" s="66"/>
      <c r="I75" s="96"/>
      <c r="J75">
        <f t="shared" si="1"/>
        <v>10</v>
      </c>
    </row>
    <row r="76" spans="1:10" x14ac:dyDescent="0.2">
      <c r="A76" s="149" t="s">
        <v>81</v>
      </c>
      <c r="B76" s="150"/>
      <c r="C76" s="150"/>
      <c r="D76" s="150"/>
      <c r="E76" s="150"/>
      <c r="F76" s="77"/>
      <c r="G76" s="68"/>
      <c r="H76" s="91"/>
      <c r="I76" s="91"/>
      <c r="J76">
        <f t="shared" si="1"/>
        <v>10</v>
      </c>
    </row>
    <row r="77" spans="1:10" ht="36" x14ac:dyDescent="0.2">
      <c r="A77" s="69">
        <v>24</v>
      </c>
      <c r="B77" s="102" t="s">
        <v>82</v>
      </c>
      <c r="C77" s="66" t="s">
        <v>54</v>
      </c>
      <c r="D77" s="66"/>
      <c r="E77" s="117"/>
      <c r="F77" s="78"/>
      <c r="G77" s="67"/>
      <c r="H77" s="66"/>
      <c r="I77" s="96"/>
      <c r="J77">
        <f t="shared" si="1"/>
        <v>10</v>
      </c>
    </row>
    <row r="78" spans="1:10" x14ac:dyDescent="0.2">
      <c r="A78" s="74">
        <v>24</v>
      </c>
      <c r="B78" s="75"/>
      <c r="C78" s="66"/>
      <c r="D78" s="66"/>
      <c r="E78" s="84"/>
      <c r="F78" s="78"/>
      <c r="G78" s="67"/>
      <c r="H78" s="66"/>
      <c r="I78" s="96"/>
      <c r="J78">
        <f t="shared" si="1"/>
        <v>10</v>
      </c>
    </row>
    <row r="79" spans="1:10" ht="60" x14ac:dyDescent="0.2">
      <c r="A79" s="69">
        <v>25</v>
      </c>
      <c r="B79" s="102" t="s">
        <v>83</v>
      </c>
      <c r="C79" s="66" t="s">
        <v>215</v>
      </c>
      <c r="D79" s="66" t="s">
        <v>161</v>
      </c>
      <c r="E79" s="84" t="s">
        <v>222</v>
      </c>
      <c r="F79" s="78"/>
      <c r="G79" s="67"/>
      <c r="H79" s="66"/>
      <c r="I79" s="96"/>
      <c r="J79">
        <f t="shared" si="1"/>
        <v>11</v>
      </c>
    </row>
    <row r="80" spans="1:10" x14ac:dyDescent="0.2">
      <c r="A80" s="74">
        <v>25</v>
      </c>
      <c r="B80" s="75"/>
      <c r="C80" s="66"/>
      <c r="D80" s="81"/>
      <c r="E80" s="84"/>
      <c r="F80" s="78"/>
      <c r="G80" s="67"/>
      <c r="H80" s="66"/>
      <c r="I80" s="96"/>
      <c r="J80">
        <f t="shared" si="1"/>
        <v>11</v>
      </c>
    </row>
    <row r="81" spans="1:10" ht="15" x14ac:dyDescent="0.2">
      <c r="A81" s="69">
        <v>26</v>
      </c>
      <c r="B81" s="70" t="s">
        <v>84</v>
      </c>
      <c r="C81" s="66" t="s">
        <v>54</v>
      </c>
      <c r="D81" s="81"/>
      <c r="E81" s="85"/>
      <c r="F81" s="78"/>
      <c r="G81" s="85"/>
      <c r="H81" s="66"/>
      <c r="I81" s="96"/>
      <c r="J81">
        <f t="shared" si="1"/>
        <v>11</v>
      </c>
    </row>
    <row r="82" spans="1:10" ht="15" x14ac:dyDescent="0.2">
      <c r="A82" s="74">
        <v>26</v>
      </c>
      <c r="B82" s="99"/>
      <c r="C82" s="66"/>
      <c r="D82" s="81"/>
      <c r="E82" s="85"/>
      <c r="F82" s="78"/>
      <c r="G82" s="85"/>
      <c r="H82" s="66"/>
      <c r="I82" s="96"/>
      <c r="J82">
        <f t="shared" si="1"/>
        <v>11</v>
      </c>
    </row>
    <row r="83" spans="1:10" x14ac:dyDescent="0.2">
      <c r="A83" s="149" t="s">
        <v>85</v>
      </c>
      <c r="B83" s="150"/>
      <c r="C83" s="150"/>
      <c r="D83" s="150"/>
      <c r="E83" s="150"/>
      <c r="F83" s="77"/>
      <c r="G83" s="68"/>
      <c r="H83" s="91"/>
      <c r="I83" s="91"/>
      <c r="J83">
        <f t="shared" si="1"/>
        <v>11</v>
      </c>
    </row>
    <row r="84" spans="1:10" ht="36" x14ac:dyDescent="0.2">
      <c r="A84" s="69">
        <v>27</v>
      </c>
      <c r="B84" s="102" t="s">
        <v>86</v>
      </c>
      <c r="C84" s="66" t="s">
        <v>215</v>
      </c>
      <c r="D84" s="66" t="s">
        <v>161</v>
      </c>
      <c r="E84" s="67" t="s">
        <v>223</v>
      </c>
      <c r="F84" s="78"/>
      <c r="G84" s="67"/>
      <c r="H84" s="66"/>
      <c r="I84" s="96"/>
      <c r="J84">
        <f t="shared" si="1"/>
        <v>12</v>
      </c>
    </row>
    <row r="85" spans="1:10" x14ac:dyDescent="0.2">
      <c r="A85" s="72">
        <v>27</v>
      </c>
      <c r="B85" s="73"/>
      <c r="C85" s="66"/>
      <c r="D85" s="66"/>
      <c r="E85" s="67"/>
      <c r="F85" s="78"/>
      <c r="G85" s="67"/>
      <c r="H85" s="66"/>
      <c r="I85" s="96"/>
      <c r="J85">
        <f t="shared" si="1"/>
        <v>12</v>
      </c>
    </row>
    <row r="86" spans="1:10" hidden="1" x14ac:dyDescent="0.2">
      <c r="A86" s="72">
        <v>27</v>
      </c>
      <c r="B86" s="73"/>
      <c r="C86" s="66"/>
      <c r="D86" s="66"/>
      <c r="E86" s="67"/>
      <c r="F86" s="78"/>
      <c r="G86" s="67"/>
      <c r="H86" s="66"/>
      <c r="I86" s="96"/>
      <c r="J86">
        <f t="shared" si="1"/>
        <v>12</v>
      </c>
    </row>
    <row r="87" spans="1:10" hidden="1" x14ac:dyDescent="0.2">
      <c r="A87" s="72">
        <v>27</v>
      </c>
      <c r="B87" s="73"/>
      <c r="C87" s="66"/>
      <c r="D87" s="66"/>
      <c r="E87" s="67"/>
      <c r="F87" s="78"/>
      <c r="G87" s="67"/>
      <c r="H87" s="66"/>
      <c r="I87" s="96"/>
      <c r="J87">
        <f t="shared" si="1"/>
        <v>12</v>
      </c>
    </row>
    <row r="88" spans="1:10" hidden="1" x14ac:dyDescent="0.2">
      <c r="A88" s="74">
        <v>27</v>
      </c>
      <c r="B88" s="75"/>
      <c r="C88" s="66"/>
      <c r="D88" s="66"/>
      <c r="E88" s="67"/>
      <c r="F88" s="78"/>
      <c r="G88" s="67"/>
      <c r="H88" s="66"/>
      <c r="I88" s="96"/>
      <c r="J88">
        <f t="shared" si="1"/>
        <v>12</v>
      </c>
    </row>
    <row r="89" spans="1:10" x14ac:dyDescent="0.2">
      <c r="A89" s="69">
        <v>28</v>
      </c>
      <c r="B89" s="102" t="s">
        <v>87</v>
      </c>
      <c r="C89" s="66" t="s">
        <v>6</v>
      </c>
      <c r="D89" s="66"/>
      <c r="E89" s="67"/>
      <c r="F89" s="78"/>
      <c r="G89" s="67"/>
      <c r="H89" s="66"/>
      <c r="I89" s="96"/>
      <c r="J89">
        <f t="shared" si="1"/>
        <v>12</v>
      </c>
    </row>
    <row r="90" spans="1:10" x14ac:dyDescent="0.2">
      <c r="A90" s="74">
        <v>28</v>
      </c>
      <c r="B90" s="75"/>
      <c r="C90" s="66"/>
      <c r="D90" s="66"/>
      <c r="E90" s="67"/>
      <c r="F90" s="78"/>
      <c r="G90" s="67"/>
      <c r="H90" s="66"/>
      <c r="I90" s="96"/>
      <c r="J90">
        <f t="shared" si="1"/>
        <v>12</v>
      </c>
    </row>
    <row r="91" spans="1:10" x14ac:dyDescent="0.2">
      <c r="A91" s="69">
        <v>29</v>
      </c>
      <c r="B91" s="70" t="s">
        <v>88</v>
      </c>
      <c r="C91" s="66" t="s">
        <v>54</v>
      </c>
      <c r="D91" s="66"/>
      <c r="E91" s="67"/>
      <c r="F91" s="78"/>
      <c r="G91" s="67"/>
      <c r="H91" s="66"/>
      <c r="I91" s="96"/>
      <c r="J91">
        <f t="shared" si="1"/>
        <v>12</v>
      </c>
    </row>
    <row r="92" spans="1:10" x14ac:dyDescent="0.2">
      <c r="A92" s="74">
        <v>29</v>
      </c>
      <c r="B92" s="99"/>
      <c r="C92" s="66"/>
      <c r="D92" s="66"/>
      <c r="E92" s="67"/>
      <c r="F92" s="78"/>
      <c r="G92" s="67"/>
      <c r="H92" s="66"/>
      <c r="I92" s="96"/>
      <c r="J92">
        <f t="shared" si="1"/>
        <v>12</v>
      </c>
    </row>
    <row r="93" spans="1:10" x14ac:dyDescent="0.2">
      <c r="A93" s="149" t="s">
        <v>93</v>
      </c>
      <c r="B93" s="150"/>
      <c r="C93" s="150"/>
      <c r="D93" s="150"/>
      <c r="E93" s="150"/>
      <c r="F93" s="77"/>
      <c r="G93" s="68"/>
      <c r="H93" s="91"/>
      <c r="I93" s="91"/>
      <c r="J93">
        <f t="shared" si="1"/>
        <v>12</v>
      </c>
    </row>
    <row r="94" spans="1:10" x14ac:dyDescent="0.2">
      <c r="A94" s="69">
        <v>30</v>
      </c>
      <c r="B94" s="102" t="s">
        <v>89</v>
      </c>
      <c r="C94" s="66" t="s">
        <v>54</v>
      </c>
      <c r="D94" s="66"/>
      <c r="E94" s="67" t="s">
        <v>224</v>
      </c>
      <c r="F94" s="78"/>
      <c r="G94" s="67"/>
      <c r="H94" s="66"/>
      <c r="I94" s="96"/>
      <c r="J94">
        <f t="shared" ref="J94:J106" si="2">IF(ISBLANK(D94),J93,J93+1)</f>
        <v>12</v>
      </c>
    </row>
    <row r="95" spans="1:10" x14ac:dyDescent="0.2">
      <c r="A95" s="74">
        <v>30</v>
      </c>
      <c r="B95" s="75"/>
      <c r="C95" s="66"/>
      <c r="D95" s="66"/>
      <c r="E95" s="67"/>
      <c r="F95" s="78"/>
      <c r="G95" s="67"/>
      <c r="H95" s="66"/>
      <c r="I95" s="96"/>
      <c r="J95">
        <f t="shared" si="2"/>
        <v>12</v>
      </c>
    </row>
    <row r="96" spans="1:10" x14ac:dyDescent="0.2">
      <c r="A96" s="69">
        <v>31</v>
      </c>
      <c r="B96" s="102" t="s">
        <v>90</v>
      </c>
      <c r="C96" s="66" t="s">
        <v>54</v>
      </c>
      <c r="D96" s="66"/>
      <c r="E96" s="67"/>
      <c r="F96" s="78"/>
      <c r="G96" s="67"/>
      <c r="H96" s="66"/>
      <c r="I96" s="96"/>
      <c r="J96">
        <f t="shared" si="2"/>
        <v>12</v>
      </c>
    </row>
    <row r="97" spans="1:10" x14ac:dyDescent="0.2">
      <c r="A97" s="74">
        <v>31</v>
      </c>
      <c r="B97" s="75"/>
      <c r="C97" s="66"/>
      <c r="D97" s="66"/>
      <c r="E97" s="67"/>
      <c r="F97" s="78"/>
      <c r="G97" s="67"/>
      <c r="H97" s="66"/>
      <c r="I97" s="96"/>
      <c r="J97">
        <f t="shared" si="2"/>
        <v>12</v>
      </c>
    </row>
    <row r="98" spans="1:10" ht="36" x14ac:dyDescent="0.2">
      <c r="A98" s="69">
        <v>32</v>
      </c>
      <c r="B98" s="70" t="s">
        <v>91</v>
      </c>
      <c r="C98" s="66" t="s">
        <v>7</v>
      </c>
      <c r="D98" s="66" t="s">
        <v>159</v>
      </c>
      <c r="E98" s="67" t="s">
        <v>225</v>
      </c>
      <c r="F98" s="78"/>
      <c r="G98" s="67"/>
      <c r="H98" s="66"/>
      <c r="I98" s="96"/>
      <c r="J98">
        <f t="shared" si="2"/>
        <v>13</v>
      </c>
    </row>
    <row r="99" spans="1:10" ht="24" x14ac:dyDescent="0.2">
      <c r="A99" s="74">
        <v>32</v>
      </c>
      <c r="B99" s="99"/>
      <c r="C99" s="66" t="s">
        <v>7</v>
      </c>
      <c r="D99" s="66" t="s">
        <v>159</v>
      </c>
      <c r="E99" s="67" t="s">
        <v>229</v>
      </c>
      <c r="F99" s="78"/>
      <c r="G99" s="67"/>
      <c r="H99" s="66"/>
      <c r="I99" s="96"/>
      <c r="J99">
        <f t="shared" si="2"/>
        <v>14</v>
      </c>
    </row>
    <row r="100" spans="1:10" x14ac:dyDescent="0.2">
      <c r="A100" s="69">
        <v>33</v>
      </c>
      <c r="B100" s="102" t="s">
        <v>92</v>
      </c>
      <c r="C100" s="66" t="s">
        <v>54</v>
      </c>
      <c r="D100" s="66"/>
      <c r="E100" s="67"/>
      <c r="F100" s="78"/>
      <c r="G100" s="67"/>
      <c r="H100" s="66"/>
      <c r="I100" s="96"/>
      <c r="J100">
        <f t="shared" si="2"/>
        <v>14</v>
      </c>
    </row>
    <row r="101" spans="1:10" x14ac:dyDescent="0.2">
      <c r="A101" s="74">
        <v>33</v>
      </c>
      <c r="B101" s="75"/>
      <c r="C101" s="66"/>
      <c r="D101" s="66"/>
      <c r="E101" s="67"/>
      <c r="F101" s="78"/>
      <c r="G101" s="67"/>
      <c r="H101" s="66"/>
      <c r="I101" s="96"/>
      <c r="J101">
        <f t="shared" si="2"/>
        <v>14</v>
      </c>
    </row>
    <row r="102" spans="1:10" x14ac:dyDescent="0.2">
      <c r="A102" s="149" t="s">
        <v>94</v>
      </c>
      <c r="B102" s="150"/>
      <c r="C102" s="150"/>
      <c r="D102" s="150"/>
      <c r="E102" s="150"/>
      <c r="F102" s="77"/>
      <c r="G102" s="68"/>
      <c r="H102" s="91"/>
      <c r="I102" s="91"/>
      <c r="J102">
        <f t="shared" si="2"/>
        <v>14</v>
      </c>
    </row>
    <row r="103" spans="1:10" ht="72" x14ac:dyDescent="0.2">
      <c r="A103" s="64">
        <v>34</v>
      </c>
      <c r="B103" s="111" t="s">
        <v>193</v>
      </c>
      <c r="C103" s="66" t="s">
        <v>6</v>
      </c>
      <c r="D103" s="66" t="s">
        <v>161</v>
      </c>
      <c r="E103" s="117" t="s">
        <v>226</v>
      </c>
      <c r="F103" s="78"/>
      <c r="G103" s="67"/>
      <c r="H103" s="66"/>
      <c r="I103" s="96"/>
      <c r="J103">
        <f t="shared" si="2"/>
        <v>15</v>
      </c>
    </row>
    <row r="104" spans="1:10" ht="60" x14ac:dyDescent="0.2">
      <c r="A104" s="64">
        <v>35</v>
      </c>
      <c r="B104" s="111" t="s">
        <v>192</v>
      </c>
      <c r="C104" s="66" t="s">
        <v>6</v>
      </c>
      <c r="D104" s="66" t="s">
        <v>161</v>
      </c>
      <c r="E104" s="117" t="s">
        <v>194</v>
      </c>
      <c r="F104" s="78"/>
      <c r="G104" s="67"/>
      <c r="H104" s="66"/>
      <c r="I104" s="96"/>
      <c r="J104">
        <f t="shared" si="2"/>
        <v>16</v>
      </c>
    </row>
    <row r="105" spans="1:10" x14ac:dyDescent="0.2">
      <c r="A105" s="64">
        <v>36</v>
      </c>
      <c r="B105" s="111"/>
      <c r="C105" s="66"/>
      <c r="D105" s="66"/>
      <c r="E105" s="117"/>
      <c r="F105" s="78"/>
      <c r="G105" s="67"/>
      <c r="H105" s="66"/>
      <c r="I105" s="96"/>
      <c r="J105">
        <f t="shared" si="2"/>
        <v>16</v>
      </c>
    </row>
    <row r="106" spans="1:10" x14ac:dyDescent="0.2">
      <c r="A106" s="64">
        <v>37</v>
      </c>
      <c r="B106" s="76"/>
      <c r="C106" s="66"/>
      <c r="D106" s="66"/>
      <c r="E106" s="67"/>
      <c r="F106" s="78"/>
      <c r="G106" s="67"/>
      <c r="H106" s="66"/>
      <c r="I106" s="96"/>
      <c r="J106">
        <f t="shared" si="2"/>
        <v>16</v>
      </c>
    </row>
  </sheetData>
  <sheetProtection formatCells="0"/>
  <mergeCells count="8">
    <mergeCell ref="C7:E7"/>
    <mergeCell ref="B9:D9"/>
    <mergeCell ref="C6:E6"/>
    <mergeCell ref="C1:E1"/>
    <mergeCell ref="C2:E2"/>
    <mergeCell ref="C3:E3"/>
    <mergeCell ref="C4:E4"/>
    <mergeCell ref="C5:E5"/>
  </mergeCells>
  <phoneticPr fontId="2" type="noConversion"/>
  <dataValidations count="5">
    <dataValidation type="list" allowBlank="1" showInputMessage="1" showErrorMessage="1" sqref="H68:H75 H13:H17 H103:H106 H26:H27 H29:H30 H32:H61 H63:H66 H84:H92 H19:H24 H94:H101 H77:H82">
      <formula1>$K$2:$K$4</formula1>
    </dataValidation>
    <dataValidation type="list" allowBlank="1" showInputMessage="1" showErrorMessage="1" sqref="F94:F101 F103:F106 F32:F75 F13:F17 F19:F24 F29:F30 F77:F82 F84:F92">
      <formula1>$L$2:$L$7</formula1>
    </dataValidation>
    <dataValidation type="list" allowBlank="1" showInputMessage="1" showErrorMessage="1" sqref="F26:F27">
      <formula1>$L$3:$L$7</formula1>
    </dataValidation>
    <dataValidation type="list" allowBlank="1" showInputMessage="1" showErrorMessage="1" sqref="D13:D17 D19:D24 D26:D27 D29:D30 D103:D106 D63:D66 D68:D75 D77:D82 D84:D92 D94:D101 D32:D61">
      <formula1>$A$2:$A$7</formula1>
    </dataValidation>
    <dataValidation type="list" allowBlank="1" showInputMessage="1" showErrorMessage="1" sqref="C13:C106">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4" width="6.28515625" customWidth="1"/>
    <col min="5" max="5" width="60.7109375" customWidth="1"/>
    <col min="6" max="6" width="9.85546875" customWidth="1"/>
    <col min="7" max="7" width="38.7109375" customWidth="1"/>
    <col min="8" max="9" width="9.42578125" customWidth="1"/>
    <col min="10" max="10" width="3.42578125" hidden="1" customWidth="1"/>
    <col min="11" max="12" width="9.140625" hidden="1" customWidth="1"/>
  </cols>
  <sheetData>
    <row r="1" spans="1:12" ht="23.25" customHeight="1" x14ac:dyDescent="0.2">
      <c r="A1" s="161" t="s">
        <v>43</v>
      </c>
      <c r="B1" s="162" t="s">
        <v>44</v>
      </c>
      <c r="C1" s="265" t="s">
        <v>45</v>
      </c>
      <c r="D1" s="265"/>
      <c r="E1" s="266"/>
      <c r="H1" s="115" t="str">
        <f>'FRA-detail'!P1</f>
        <v>UPRN</v>
      </c>
      <c r="I1" s="115" t="str">
        <f>'FRA-detail'!Q1</f>
        <v>B7A3</v>
      </c>
    </row>
    <row r="2" spans="1:12" ht="24" x14ac:dyDescent="0.2">
      <c r="A2" s="26" t="s">
        <v>158</v>
      </c>
      <c r="B2" s="27" t="s">
        <v>201</v>
      </c>
      <c r="C2" s="255" t="s">
        <v>167</v>
      </c>
      <c r="D2" s="255"/>
      <c r="E2" s="256"/>
      <c r="K2" t="s">
        <v>6</v>
      </c>
      <c r="L2" t="s">
        <v>140</v>
      </c>
    </row>
    <row r="3" spans="1:12" ht="36" x14ac:dyDescent="0.2">
      <c r="A3" s="26" t="s">
        <v>159</v>
      </c>
      <c r="B3" s="122" t="s">
        <v>168</v>
      </c>
      <c r="C3" s="255" t="s">
        <v>47</v>
      </c>
      <c r="D3" s="255"/>
      <c r="E3" s="256"/>
      <c r="K3" t="s">
        <v>7</v>
      </c>
      <c r="L3" t="s">
        <v>141</v>
      </c>
    </row>
    <row r="4" spans="1:12" ht="36" x14ac:dyDescent="0.2">
      <c r="A4" s="26" t="s">
        <v>170</v>
      </c>
      <c r="B4" s="123" t="s">
        <v>200</v>
      </c>
      <c r="C4" s="255" t="s">
        <v>171</v>
      </c>
      <c r="D4" s="255"/>
      <c r="E4" s="256"/>
      <c r="K4" s="118" t="s">
        <v>215</v>
      </c>
      <c r="L4" t="s">
        <v>142</v>
      </c>
    </row>
    <row r="5" spans="1:12" ht="48" x14ac:dyDescent="0.2">
      <c r="A5" s="26" t="s">
        <v>160</v>
      </c>
      <c r="B5" s="27" t="s">
        <v>197</v>
      </c>
      <c r="C5" s="255" t="s">
        <v>172</v>
      </c>
      <c r="D5" s="255"/>
      <c r="E5" s="256"/>
      <c r="K5" t="s">
        <v>54</v>
      </c>
      <c r="L5" t="s">
        <v>143</v>
      </c>
    </row>
    <row r="6" spans="1:12" ht="36" x14ac:dyDescent="0.2">
      <c r="A6" s="26" t="s">
        <v>161</v>
      </c>
      <c r="B6" s="122" t="s">
        <v>198</v>
      </c>
      <c r="C6" s="255" t="s">
        <v>187</v>
      </c>
      <c r="D6" s="255"/>
      <c r="E6" s="256"/>
      <c r="L6" t="s">
        <v>144</v>
      </c>
    </row>
    <row r="7" spans="1:12" ht="26.1" customHeight="1" thickBot="1" x14ac:dyDescent="0.25">
      <c r="A7" s="28" t="s">
        <v>162</v>
      </c>
      <c r="B7" s="29" t="s">
        <v>46</v>
      </c>
      <c r="C7" s="263" t="s">
        <v>173</v>
      </c>
      <c r="D7" s="263"/>
      <c r="E7" s="264"/>
      <c r="L7" t="s">
        <v>145</v>
      </c>
    </row>
    <row r="8" spans="1:12" ht="6" customHeight="1" thickBot="1" x14ac:dyDescent="0.25">
      <c r="A8" s="31"/>
      <c r="B8" s="32"/>
      <c r="C8" s="33"/>
      <c r="D8" s="33"/>
    </row>
    <row r="9" spans="1:12" ht="18" customHeight="1" thickBot="1" x14ac:dyDescent="0.25">
      <c r="A9" s="34" t="s">
        <v>11</v>
      </c>
      <c r="B9" s="252" t="str">
        <f>'FRA-detail'!A26</f>
        <v>1-44 Upper Fosters, NW4 2DL</v>
      </c>
      <c r="C9" s="253"/>
      <c r="D9" s="254"/>
      <c r="E9" s="1" t="s">
        <v>136</v>
      </c>
      <c r="F9" s="154">
        <f>'FRA-detail'!J8</f>
        <v>42916</v>
      </c>
    </row>
    <row r="10" spans="1:12" ht="30" customHeight="1" thickBot="1" x14ac:dyDescent="0.25">
      <c r="B10" s="147" t="s">
        <v>95</v>
      </c>
    </row>
    <row r="11" spans="1:12" s="24" customFormat="1" ht="48.75" thickBot="1" x14ac:dyDescent="0.25">
      <c r="A11" s="35" t="s">
        <v>48</v>
      </c>
      <c r="B11" s="36" t="s">
        <v>95</v>
      </c>
      <c r="C11" s="37" t="s">
        <v>214</v>
      </c>
      <c r="D11" s="156" t="s">
        <v>43</v>
      </c>
      <c r="E11" s="156" t="s">
        <v>50</v>
      </c>
      <c r="F11" s="158" t="s">
        <v>127</v>
      </c>
      <c r="G11" s="158" t="s">
        <v>128</v>
      </c>
      <c r="H11" s="159" t="s">
        <v>138</v>
      </c>
      <c r="I11" s="159" t="s">
        <v>117</v>
      </c>
    </row>
    <row r="12" spans="1:12" x14ac:dyDescent="0.2">
      <c r="A12" s="151" t="s">
        <v>96</v>
      </c>
      <c r="B12" s="152"/>
      <c r="C12" s="152"/>
      <c r="D12" s="152"/>
      <c r="E12" s="152"/>
      <c r="F12" s="4"/>
      <c r="G12" s="4"/>
      <c r="H12" s="4"/>
      <c r="I12" s="4"/>
      <c r="J12">
        <f>FRA!J106</f>
        <v>16</v>
      </c>
    </row>
    <row r="13" spans="1:12" ht="24.95" customHeight="1" x14ac:dyDescent="0.2">
      <c r="A13" s="69">
        <v>38</v>
      </c>
      <c r="B13" s="70" t="s">
        <v>97</v>
      </c>
      <c r="C13" s="66" t="s">
        <v>6</v>
      </c>
      <c r="D13" s="66"/>
      <c r="E13" s="67" t="s">
        <v>123</v>
      </c>
      <c r="F13" s="78"/>
      <c r="G13" s="67"/>
      <c r="H13" s="89"/>
      <c r="I13" s="96"/>
      <c r="J13">
        <f>IF(ISBLANK(D13),J12,J12+1)</f>
        <v>16</v>
      </c>
    </row>
    <row r="14" spans="1:12" x14ac:dyDescent="0.2">
      <c r="A14" s="74">
        <v>38</v>
      </c>
      <c r="B14" s="99"/>
      <c r="C14" s="66"/>
      <c r="D14" s="66"/>
      <c r="E14" s="67"/>
      <c r="F14" s="78"/>
      <c r="G14" s="67"/>
      <c r="H14" s="89"/>
      <c r="I14" s="96"/>
      <c r="J14">
        <f t="shared" ref="J14:J60" si="0">IF(ISBLANK(D14),J13,J13+1)</f>
        <v>16</v>
      </c>
    </row>
    <row r="15" spans="1:12" ht="48" x14ac:dyDescent="0.2">
      <c r="A15" s="69">
        <v>39</v>
      </c>
      <c r="B15" s="102" t="s">
        <v>124</v>
      </c>
      <c r="C15" s="66" t="s">
        <v>6</v>
      </c>
      <c r="D15" s="66"/>
      <c r="E15" s="67" t="s">
        <v>155</v>
      </c>
      <c r="F15" s="78"/>
      <c r="G15" s="67"/>
      <c r="H15" s="89"/>
      <c r="I15" s="96"/>
      <c r="J15">
        <f t="shared" si="0"/>
        <v>16</v>
      </c>
    </row>
    <row r="16" spans="1:12" x14ac:dyDescent="0.2">
      <c r="A16" s="74">
        <v>39</v>
      </c>
      <c r="B16" s="75"/>
      <c r="C16" s="66"/>
      <c r="D16" s="66"/>
      <c r="E16" s="67"/>
      <c r="F16" s="78"/>
      <c r="G16" s="67"/>
      <c r="H16" s="89"/>
      <c r="I16" s="96"/>
      <c r="J16">
        <f t="shared" si="0"/>
        <v>16</v>
      </c>
    </row>
    <row r="17" spans="1:10" ht="24" x14ac:dyDescent="0.2">
      <c r="A17" s="69">
        <v>40</v>
      </c>
      <c r="B17" s="70" t="s">
        <v>98</v>
      </c>
      <c r="C17" s="66" t="s">
        <v>6</v>
      </c>
      <c r="D17" s="66"/>
      <c r="E17" s="67" t="s">
        <v>156</v>
      </c>
      <c r="F17" s="78"/>
      <c r="G17" s="67"/>
      <c r="H17" s="89"/>
      <c r="I17" s="96"/>
      <c r="J17">
        <f t="shared" si="0"/>
        <v>16</v>
      </c>
    </row>
    <row r="18" spans="1:10" x14ac:dyDescent="0.2">
      <c r="A18" s="74">
        <v>40</v>
      </c>
      <c r="B18" s="99"/>
      <c r="C18" s="66"/>
      <c r="D18" s="66"/>
      <c r="E18" s="67"/>
      <c r="F18" s="78"/>
      <c r="G18" s="67"/>
      <c r="H18" s="89"/>
      <c r="I18" s="96"/>
      <c r="J18">
        <f t="shared" si="0"/>
        <v>16</v>
      </c>
    </row>
    <row r="19" spans="1:10" x14ac:dyDescent="0.2">
      <c r="A19" s="149" t="s">
        <v>99</v>
      </c>
      <c r="B19" s="150"/>
      <c r="C19" s="150"/>
      <c r="D19" s="150"/>
      <c r="E19" s="150"/>
      <c r="F19" s="77"/>
      <c r="G19" s="150"/>
      <c r="H19" s="77"/>
      <c r="I19" s="77"/>
      <c r="J19">
        <f t="shared" si="0"/>
        <v>16</v>
      </c>
    </row>
    <row r="20" spans="1:10" ht="36" x14ac:dyDescent="0.2">
      <c r="A20" s="69">
        <v>41</v>
      </c>
      <c r="B20" s="102" t="s">
        <v>100</v>
      </c>
      <c r="C20" s="66" t="s">
        <v>6</v>
      </c>
      <c r="D20" s="66"/>
      <c r="E20" s="67" t="s">
        <v>125</v>
      </c>
      <c r="F20" s="78"/>
      <c r="G20" s="67"/>
      <c r="H20" s="89"/>
      <c r="I20" s="96"/>
      <c r="J20">
        <f t="shared" si="0"/>
        <v>16</v>
      </c>
    </row>
    <row r="21" spans="1:10" x14ac:dyDescent="0.2">
      <c r="A21" s="74">
        <v>41</v>
      </c>
      <c r="B21" s="75"/>
      <c r="C21" s="66"/>
      <c r="D21" s="66"/>
      <c r="E21" s="67"/>
      <c r="F21" s="78"/>
      <c r="G21" s="67"/>
      <c r="H21" s="89"/>
      <c r="I21" s="96"/>
      <c r="J21">
        <f t="shared" si="0"/>
        <v>16</v>
      </c>
    </row>
    <row r="22" spans="1:10" ht="24" x14ac:dyDescent="0.2">
      <c r="A22" s="69">
        <v>42</v>
      </c>
      <c r="B22" s="102" t="s">
        <v>101</v>
      </c>
      <c r="C22" s="66" t="s">
        <v>54</v>
      </c>
      <c r="D22" s="66"/>
      <c r="E22" s="67"/>
      <c r="F22" s="78"/>
      <c r="G22" s="67"/>
      <c r="H22" s="89"/>
      <c r="I22" s="96"/>
      <c r="J22">
        <f t="shared" si="0"/>
        <v>16</v>
      </c>
    </row>
    <row r="23" spans="1:10" x14ac:dyDescent="0.2">
      <c r="A23" s="74">
        <v>42</v>
      </c>
      <c r="B23" s="75"/>
      <c r="C23" s="66"/>
      <c r="D23" s="66"/>
      <c r="E23" s="67"/>
      <c r="F23" s="78"/>
      <c r="G23" s="67"/>
      <c r="H23" s="89"/>
      <c r="I23" s="96"/>
      <c r="J23">
        <f t="shared" si="0"/>
        <v>16</v>
      </c>
    </row>
    <row r="24" spans="1:10" x14ac:dyDescent="0.2">
      <c r="A24" s="149" t="s">
        <v>102</v>
      </c>
      <c r="B24" s="150"/>
      <c r="C24" s="150"/>
      <c r="D24" s="150"/>
      <c r="E24" s="150"/>
      <c r="F24" s="77"/>
      <c r="G24" s="150"/>
      <c r="H24" s="77"/>
      <c r="I24" s="77"/>
      <c r="J24">
        <f t="shared" si="0"/>
        <v>16</v>
      </c>
    </row>
    <row r="25" spans="1:10" ht="24" x14ac:dyDescent="0.2">
      <c r="A25" s="69">
        <v>43</v>
      </c>
      <c r="B25" s="70" t="s">
        <v>103</v>
      </c>
      <c r="C25" s="66" t="s">
        <v>6</v>
      </c>
      <c r="D25" s="66"/>
      <c r="E25" s="67" t="s">
        <v>133</v>
      </c>
      <c r="F25" s="78"/>
      <c r="G25" s="67"/>
      <c r="H25" s="89"/>
      <c r="I25" s="96"/>
      <c r="J25">
        <f t="shared" si="0"/>
        <v>16</v>
      </c>
    </row>
    <row r="26" spans="1:10" x14ac:dyDescent="0.2">
      <c r="A26" s="74">
        <v>43</v>
      </c>
      <c r="B26" s="99"/>
      <c r="C26" s="66"/>
      <c r="D26" s="66"/>
      <c r="E26" s="67"/>
      <c r="F26" s="78"/>
      <c r="G26" s="67"/>
      <c r="H26" s="89"/>
      <c r="I26" s="96"/>
      <c r="J26">
        <f t="shared" si="0"/>
        <v>16</v>
      </c>
    </row>
    <row r="27" spans="1:10" ht="24" x14ac:dyDescent="0.2">
      <c r="A27" s="69">
        <v>44</v>
      </c>
      <c r="B27" s="70" t="s">
        <v>104</v>
      </c>
      <c r="C27" s="66" t="s">
        <v>6</v>
      </c>
      <c r="D27" s="66"/>
      <c r="E27" s="67" t="s">
        <v>134</v>
      </c>
      <c r="F27" s="78"/>
      <c r="G27" s="67"/>
      <c r="H27" s="89"/>
      <c r="I27" s="96"/>
      <c r="J27">
        <f t="shared" si="0"/>
        <v>16</v>
      </c>
    </row>
    <row r="28" spans="1:10" x14ac:dyDescent="0.2">
      <c r="A28" s="74">
        <v>44</v>
      </c>
      <c r="B28" s="99"/>
      <c r="C28" s="66"/>
      <c r="D28" s="66"/>
      <c r="E28" s="67"/>
      <c r="F28" s="78"/>
      <c r="G28" s="67"/>
      <c r="H28" s="89"/>
      <c r="I28" s="96"/>
      <c r="J28">
        <f t="shared" si="0"/>
        <v>16</v>
      </c>
    </row>
    <row r="29" spans="1:10" x14ac:dyDescent="0.2">
      <c r="A29" s="69">
        <v>45</v>
      </c>
      <c r="B29" s="70" t="s">
        <v>105</v>
      </c>
      <c r="C29" s="66" t="s">
        <v>54</v>
      </c>
      <c r="D29" s="66"/>
      <c r="E29" s="117"/>
      <c r="F29" s="78"/>
      <c r="G29" s="67"/>
      <c r="H29" s="89"/>
      <c r="I29" s="96"/>
      <c r="J29">
        <f t="shared" si="0"/>
        <v>16</v>
      </c>
    </row>
    <row r="30" spans="1:10" x14ac:dyDescent="0.2">
      <c r="A30" s="74">
        <v>45</v>
      </c>
      <c r="B30" s="99"/>
      <c r="C30" s="66"/>
      <c r="D30" s="66"/>
      <c r="E30" s="67"/>
      <c r="F30" s="78"/>
      <c r="G30" s="67"/>
      <c r="H30" s="89"/>
      <c r="I30" s="96"/>
      <c r="J30">
        <f t="shared" si="0"/>
        <v>16</v>
      </c>
    </row>
    <row r="31" spans="1:10" x14ac:dyDescent="0.2">
      <c r="A31" s="69">
        <v>46</v>
      </c>
      <c r="B31" s="70" t="s">
        <v>106</v>
      </c>
      <c r="C31" s="66" t="s">
        <v>215</v>
      </c>
      <c r="D31" s="66" t="s">
        <v>162</v>
      </c>
      <c r="E31" s="67" t="s">
        <v>230</v>
      </c>
      <c r="F31" s="78"/>
      <c r="G31" s="67"/>
      <c r="H31" s="89"/>
      <c r="I31" s="96"/>
      <c r="J31">
        <f t="shared" si="0"/>
        <v>17</v>
      </c>
    </row>
    <row r="32" spans="1:10" x14ac:dyDescent="0.2">
      <c r="A32" s="74">
        <v>46</v>
      </c>
      <c r="B32" s="99"/>
      <c r="C32" s="66"/>
      <c r="D32" s="66"/>
      <c r="E32" s="67"/>
      <c r="F32" s="78"/>
      <c r="G32" s="67"/>
      <c r="H32" s="89"/>
      <c r="I32" s="96"/>
      <c r="J32">
        <f t="shared" si="0"/>
        <v>17</v>
      </c>
    </row>
    <row r="33" spans="1:10" x14ac:dyDescent="0.2">
      <c r="A33" s="69">
        <v>47</v>
      </c>
      <c r="B33" s="70" t="s">
        <v>107</v>
      </c>
      <c r="C33" s="66" t="s">
        <v>54</v>
      </c>
      <c r="D33" s="66"/>
      <c r="E33" s="67"/>
      <c r="F33" s="78"/>
      <c r="G33" s="67"/>
      <c r="H33" s="89"/>
      <c r="I33" s="96"/>
      <c r="J33">
        <f t="shared" si="0"/>
        <v>17</v>
      </c>
    </row>
    <row r="34" spans="1:10" x14ac:dyDescent="0.2">
      <c r="A34" s="74">
        <v>47</v>
      </c>
      <c r="B34" s="99"/>
      <c r="C34" s="66"/>
      <c r="D34" s="66"/>
      <c r="E34" s="67"/>
      <c r="F34" s="78"/>
      <c r="G34" s="67"/>
      <c r="H34" s="89"/>
      <c r="I34" s="96"/>
      <c r="J34">
        <f t="shared" si="0"/>
        <v>17</v>
      </c>
    </row>
    <row r="35" spans="1:10" x14ac:dyDescent="0.2">
      <c r="A35" s="69">
        <v>48</v>
      </c>
      <c r="B35" s="70" t="s">
        <v>108</v>
      </c>
      <c r="C35" s="66" t="s">
        <v>6</v>
      </c>
      <c r="D35" s="66"/>
      <c r="E35" s="117"/>
      <c r="F35" s="78"/>
      <c r="G35" s="67"/>
      <c r="H35" s="89"/>
      <c r="I35" s="96"/>
      <c r="J35">
        <f t="shared" si="0"/>
        <v>17</v>
      </c>
    </row>
    <row r="36" spans="1:10" x14ac:dyDescent="0.2">
      <c r="A36" s="74">
        <v>48</v>
      </c>
      <c r="B36" s="99"/>
      <c r="C36" s="66"/>
      <c r="D36" s="66"/>
      <c r="E36" s="67"/>
      <c r="F36" s="78"/>
      <c r="G36" s="67"/>
      <c r="H36" s="89"/>
      <c r="I36" s="96"/>
      <c r="J36">
        <f t="shared" si="0"/>
        <v>17</v>
      </c>
    </row>
    <row r="37" spans="1:10" x14ac:dyDescent="0.2">
      <c r="A37" s="69">
        <v>49</v>
      </c>
      <c r="B37" s="70" t="s">
        <v>148</v>
      </c>
      <c r="C37" s="66" t="s">
        <v>54</v>
      </c>
      <c r="D37" s="66"/>
      <c r="E37" s="109"/>
      <c r="F37" s="78"/>
      <c r="G37" s="67"/>
      <c r="H37" s="89"/>
      <c r="I37" s="96"/>
      <c r="J37">
        <f t="shared" si="0"/>
        <v>17</v>
      </c>
    </row>
    <row r="38" spans="1:10" x14ac:dyDescent="0.2">
      <c r="A38" s="74">
        <v>49</v>
      </c>
      <c r="B38" s="99"/>
      <c r="C38" s="66"/>
      <c r="D38" s="66"/>
      <c r="E38" s="67"/>
      <c r="F38" s="78"/>
      <c r="G38" s="67"/>
      <c r="H38" s="89"/>
      <c r="I38" s="96"/>
      <c r="J38">
        <f t="shared" si="0"/>
        <v>17</v>
      </c>
    </row>
    <row r="39" spans="1:10" x14ac:dyDescent="0.2">
      <c r="A39" s="69">
        <v>50</v>
      </c>
      <c r="B39" s="70" t="s">
        <v>149</v>
      </c>
      <c r="C39" s="66" t="s">
        <v>54</v>
      </c>
      <c r="D39" s="66"/>
      <c r="E39" s="67"/>
      <c r="F39" s="78"/>
      <c r="G39" s="67"/>
      <c r="H39" s="89"/>
      <c r="I39" s="96"/>
      <c r="J39">
        <f t="shared" si="0"/>
        <v>17</v>
      </c>
    </row>
    <row r="40" spans="1:10" x14ac:dyDescent="0.2">
      <c r="A40" s="74">
        <v>50</v>
      </c>
      <c r="B40" s="99"/>
      <c r="C40" s="66"/>
      <c r="D40" s="66"/>
      <c r="E40" s="67"/>
      <c r="F40" s="78"/>
      <c r="G40" s="67"/>
      <c r="H40" s="89"/>
      <c r="I40" s="96"/>
      <c r="J40">
        <f t="shared" si="0"/>
        <v>17</v>
      </c>
    </row>
    <row r="41" spans="1:10" ht="24" x14ac:dyDescent="0.2">
      <c r="A41" s="69">
        <v>51</v>
      </c>
      <c r="B41" s="70" t="s">
        <v>109</v>
      </c>
      <c r="C41" s="66" t="s">
        <v>6</v>
      </c>
      <c r="D41" s="66"/>
      <c r="E41" s="67" t="s">
        <v>126</v>
      </c>
      <c r="F41" s="78"/>
      <c r="G41" s="67"/>
      <c r="H41" s="89"/>
      <c r="I41" s="96"/>
      <c r="J41">
        <f t="shared" si="0"/>
        <v>17</v>
      </c>
    </row>
    <row r="42" spans="1:10" x14ac:dyDescent="0.2">
      <c r="A42" s="74">
        <v>51</v>
      </c>
      <c r="B42" s="99"/>
      <c r="C42" s="66"/>
      <c r="D42" s="66"/>
      <c r="E42" s="67"/>
      <c r="F42" s="78"/>
      <c r="G42" s="67"/>
      <c r="H42" s="89"/>
      <c r="I42" s="96"/>
      <c r="J42">
        <f t="shared" si="0"/>
        <v>17</v>
      </c>
    </row>
    <row r="43" spans="1:10" x14ac:dyDescent="0.2">
      <c r="A43" s="149" t="s">
        <v>110</v>
      </c>
      <c r="B43" s="150"/>
      <c r="C43" s="150"/>
      <c r="D43" s="150"/>
      <c r="E43" s="150"/>
      <c r="F43" s="77"/>
      <c r="G43" s="150"/>
      <c r="H43" s="77"/>
      <c r="I43" s="77"/>
      <c r="J43">
        <f t="shared" si="0"/>
        <v>17</v>
      </c>
    </row>
    <row r="44" spans="1:10" x14ac:dyDescent="0.2">
      <c r="A44" s="69">
        <v>52</v>
      </c>
      <c r="B44" s="70" t="s">
        <v>111</v>
      </c>
      <c r="C44" s="78" t="s">
        <v>6</v>
      </c>
      <c r="D44" s="78"/>
      <c r="E44" s="67" t="s">
        <v>123</v>
      </c>
      <c r="F44" s="78"/>
      <c r="G44" s="67"/>
      <c r="H44" s="89"/>
      <c r="I44" s="96"/>
      <c r="J44">
        <f t="shared" si="0"/>
        <v>17</v>
      </c>
    </row>
    <row r="45" spans="1:10" x14ac:dyDescent="0.2">
      <c r="A45" s="74">
        <v>52</v>
      </c>
      <c r="B45" s="99"/>
      <c r="C45" s="78"/>
      <c r="D45" s="78"/>
      <c r="E45" s="67"/>
      <c r="F45" s="78"/>
      <c r="G45" s="67"/>
      <c r="H45" s="89"/>
      <c r="I45" s="96"/>
      <c r="J45">
        <f t="shared" si="0"/>
        <v>17</v>
      </c>
    </row>
    <row r="46" spans="1:10" x14ac:dyDescent="0.2">
      <c r="A46" s="69">
        <v>53</v>
      </c>
      <c r="B46" s="70" t="s">
        <v>112</v>
      </c>
      <c r="C46" s="78" t="s">
        <v>54</v>
      </c>
      <c r="D46" s="78"/>
      <c r="E46" s="67"/>
      <c r="F46" s="78"/>
      <c r="G46" s="67"/>
      <c r="H46" s="89"/>
      <c r="I46" s="96"/>
      <c r="J46">
        <f t="shared" si="0"/>
        <v>17</v>
      </c>
    </row>
    <row r="47" spans="1:10" x14ac:dyDescent="0.2">
      <c r="A47" s="74">
        <v>53</v>
      </c>
      <c r="B47" s="99"/>
      <c r="C47" s="78"/>
      <c r="D47" s="78"/>
      <c r="E47" s="67"/>
      <c r="F47" s="78"/>
      <c r="G47" s="67"/>
      <c r="H47" s="89"/>
      <c r="I47" s="96"/>
      <c r="J47">
        <f t="shared" si="0"/>
        <v>17</v>
      </c>
    </row>
    <row r="48" spans="1:10" x14ac:dyDescent="0.2">
      <c r="A48" s="69">
        <v>54</v>
      </c>
      <c r="B48" s="70" t="s">
        <v>113</v>
      </c>
      <c r="C48" s="78" t="s">
        <v>6</v>
      </c>
      <c r="D48" s="78"/>
      <c r="E48" s="67" t="s">
        <v>123</v>
      </c>
      <c r="F48" s="78"/>
      <c r="G48" s="67"/>
      <c r="H48" s="89"/>
      <c r="I48" s="96"/>
      <c r="J48">
        <f t="shared" si="0"/>
        <v>17</v>
      </c>
    </row>
    <row r="49" spans="1:10" x14ac:dyDescent="0.2">
      <c r="A49" s="74">
        <v>54</v>
      </c>
      <c r="B49" s="99"/>
      <c r="C49" s="78"/>
      <c r="D49" s="78"/>
      <c r="E49" s="67"/>
      <c r="F49" s="78"/>
      <c r="G49" s="67"/>
      <c r="H49" s="89"/>
      <c r="I49" s="96"/>
      <c r="J49">
        <f t="shared" si="0"/>
        <v>17</v>
      </c>
    </row>
    <row r="50" spans="1:10" x14ac:dyDescent="0.2">
      <c r="A50" s="69">
        <v>55</v>
      </c>
      <c r="B50" s="70" t="s">
        <v>114</v>
      </c>
      <c r="C50" s="78" t="s">
        <v>54</v>
      </c>
      <c r="D50" s="78"/>
      <c r="E50" s="117"/>
      <c r="F50" s="78"/>
      <c r="G50" s="67"/>
      <c r="H50" s="89"/>
      <c r="I50" s="96"/>
      <c r="J50">
        <f t="shared" si="0"/>
        <v>17</v>
      </c>
    </row>
    <row r="51" spans="1:10" x14ac:dyDescent="0.2">
      <c r="A51" s="74">
        <v>55</v>
      </c>
      <c r="B51" s="99"/>
      <c r="C51" s="78"/>
      <c r="D51" s="78"/>
      <c r="E51" s="67"/>
      <c r="F51" s="78"/>
      <c r="G51" s="67"/>
      <c r="H51" s="89"/>
      <c r="I51" s="96"/>
      <c r="J51">
        <f t="shared" si="0"/>
        <v>17</v>
      </c>
    </row>
    <row r="52" spans="1:10" x14ac:dyDescent="0.2">
      <c r="A52" s="69">
        <v>56</v>
      </c>
      <c r="B52" s="102" t="s">
        <v>115</v>
      </c>
      <c r="C52" s="78" t="s">
        <v>6</v>
      </c>
      <c r="D52" s="78"/>
      <c r="E52" s="117" t="s">
        <v>231</v>
      </c>
      <c r="F52" s="78"/>
      <c r="G52" s="67"/>
      <c r="H52" s="89"/>
      <c r="I52" s="96"/>
      <c r="J52">
        <f t="shared" si="0"/>
        <v>17</v>
      </c>
    </row>
    <row r="53" spans="1:10" x14ac:dyDescent="0.2">
      <c r="A53" s="74">
        <v>56</v>
      </c>
      <c r="B53" s="75"/>
      <c r="C53" s="78"/>
      <c r="D53" s="78"/>
      <c r="E53" s="67"/>
      <c r="F53" s="78"/>
      <c r="G53" s="67"/>
      <c r="H53" s="89"/>
      <c r="I53" s="96"/>
      <c r="J53">
        <f t="shared" si="0"/>
        <v>17</v>
      </c>
    </row>
    <row r="54" spans="1:10" x14ac:dyDescent="0.2">
      <c r="A54" s="153" t="s">
        <v>94</v>
      </c>
      <c r="B54" s="153"/>
      <c r="C54" s="153"/>
      <c r="D54" s="153"/>
      <c r="E54" s="153"/>
      <c r="F54" s="153"/>
      <c r="G54" s="153"/>
      <c r="H54" s="153"/>
      <c r="I54" s="103"/>
      <c r="J54">
        <f t="shared" si="0"/>
        <v>17</v>
      </c>
    </row>
    <row r="55" spans="1:10" x14ac:dyDescent="0.2">
      <c r="A55" s="64">
        <v>57</v>
      </c>
      <c r="B55" s="76"/>
      <c r="C55" s="78"/>
      <c r="D55" s="78"/>
      <c r="E55" s="67"/>
      <c r="F55" s="78"/>
      <c r="G55" s="67"/>
      <c r="H55" s="89"/>
      <c r="I55" s="96"/>
      <c r="J55">
        <f t="shared" si="0"/>
        <v>17</v>
      </c>
    </row>
    <row r="56" spans="1:10" x14ac:dyDescent="0.2">
      <c r="A56" s="64">
        <v>58</v>
      </c>
      <c r="B56" s="76"/>
      <c r="C56" s="78"/>
      <c r="D56" s="78"/>
      <c r="E56" s="67"/>
      <c r="F56" s="78"/>
      <c r="G56" s="67"/>
      <c r="H56" s="89"/>
      <c r="I56" s="96"/>
      <c r="J56">
        <f t="shared" si="0"/>
        <v>17</v>
      </c>
    </row>
    <row r="57" spans="1:10" x14ac:dyDescent="0.2">
      <c r="A57" s="64">
        <v>59</v>
      </c>
      <c r="B57" s="76"/>
      <c r="C57" s="78"/>
      <c r="D57" s="78"/>
      <c r="E57" s="67"/>
      <c r="F57" s="78"/>
      <c r="G57" s="67"/>
      <c r="H57" s="89"/>
      <c r="I57" s="96"/>
      <c r="J57">
        <f t="shared" si="0"/>
        <v>17</v>
      </c>
    </row>
    <row r="58" spans="1:10" x14ac:dyDescent="0.2">
      <c r="A58" s="64">
        <v>60</v>
      </c>
      <c r="B58" s="76"/>
      <c r="C58" s="78"/>
      <c r="D58" s="78"/>
      <c r="E58" s="67"/>
      <c r="F58" s="78"/>
      <c r="G58" s="67"/>
      <c r="H58" s="89"/>
      <c r="I58" s="96"/>
      <c r="J58">
        <f t="shared" si="0"/>
        <v>17</v>
      </c>
    </row>
    <row r="59" spans="1:10" x14ac:dyDescent="0.2">
      <c r="A59" s="64">
        <v>61</v>
      </c>
      <c r="B59" s="76"/>
      <c r="C59" s="78"/>
      <c r="D59" s="78"/>
      <c r="E59" s="67"/>
      <c r="F59" s="78"/>
      <c r="G59" s="67"/>
      <c r="H59" s="89"/>
      <c r="I59" s="96"/>
      <c r="J59">
        <f t="shared" si="0"/>
        <v>17</v>
      </c>
    </row>
    <row r="60" spans="1:10" x14ac:dyDescent="0.2">
      <c r="A60" s="64">
        <v>62</v>
      </c>
      <c r="B60" s="76"/>
      <c r="C60" s="78"/>
      <c r="D60" s="78"/>
      <c r="E60" s="67"/>
      <c r="F60" s="78"/>
      <c r="G60" s="67"/>
      <c r="H60" s="89"/>
      <c r="I60" s="96"/>
      <c r="J60">
        <f t="shared" si="0"/>
        <v>17</v>
      </c>
    </row>
  </sheetData>
  <sheetProtection formatCells="0"/>
  <mergeCells count="8">
    <mergeCell ref="C6:E6"/>
    <mergeCell ref="C7:E7"/>
    <mergeCell ref="B9:D9"/>
    <mergeCell ref="C1:E1"/>
    <mergeCell ref="C2:E2"/>
    <mergeCell ref="C3:E3"/>
    <mergeCell ref="C4:E4"/>
    <mergeCell ref="C5:E5"/>
  </mergeCells>
  <phoneticPr fontId="2" type="noConversion"/>
  <dataValidations count="4">
    <dataValidation type="list" allowBlank="1" showInputMessage="1" showErrorMessage="1" sqref="H13:H18 H55:H60 H20:H23 H25:H42 H44:H53">
      <formula1>$K$2:$K$4</formula1>
    </dataValidation>
    <dataValidation type="list" allowBlank="1" showInputMessage="1" showErrorMessage="1" sqref="F13:F18 F44:F53 F20:F23 F25:F42 F55:F60">
      <formula1>$L$2:$L$7</formula1>
    </dataValidation>
    <dataValidation type="list" allowBlank="1" showInputMessage="1" showErrorMessage="1" sqref="D13:D18 D20:D23 D25:D42 D44:D53 D55: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topLeftCell="B1" zoomScaleNormal="100" workbookViewId="0">
      <selection activeCell="B2" sqref="B2"/>
    </sheetView>
  </sheetViews>
  <sheetFormatPr defaultRowHeight="12.75" x14ac:dyDescent="0.2"/>
  <cols>
    <col min="1" max="1" width="3.5703125" hidden="1" customWidth="1"/>
    <col min="2" max="2" width="8.7109375" customWidth="1"/>
    <col min="3" max="3" width="80.7109375" customWidth="1"/>
    <col min="4" max="4" width="6.5703125" customWidth="1"/>
    <col min="5" max="5" width="6.28515625" customWidth="1"/>
    <col min="6" max="6" width="7" customWidth="1"/>
    <col min="7" max="7" width="39.5703125" customWidth="1"/>
    <col min="8" max="8" width="11.28515625" customWidth="1"/>
    <col min="9" max="9" width="9.140625" hidden="1" customWidth="1"/>
  </cols>
  <sheetData>
    <row r="1" spans="1:12" ht="13.5" thickBot="1" x14ac:dyDescent="0.25">
      <c r="G1" s="116" t="str">
        <f>'FRA-detail'!P1</f>
        <v>UPRN</v>
      </c>
      <c r="H1" s="115" t="str">
        <f>'FRA-detail'!Q1</f>
        <v>B7A3</v>
      </c>
    </row>
    <row r="2" spans="1:12" ht="22.5" customHeight="1" x14ac:dyDescent="0.2">
      <c r="B2" s="164" t="s">
        <v>43</v>
      </c>
      <c r="C2" s="165" t="s">
        <v>44</v>
      </c>
      <c r="D2" s="270" t="s">
        <v>45</v>
      </c>
      <c r="E2" s="270"/>
      <c r="F2" s="271"/>
      <c r="I2" t="s">
        <v>7</v>
      </c>
    </row>
    <row r="3" spans="1:12" ht="26.1" customHeight="1" x14ac:dyDescent="0.2">
      <c r="B3" s="26" t="s">
        <v>158</v>
      </c>
      <c r="C3" s="27" t="s">
        <v>196</v>
      </c>
      <c r="D3" s="268" t="s">
        <v>167</v>
      </c>
      <c r="E3" s="268"/>
      <c r="F3" s="269"/>
      <c r="I3" t="s">
        <v>54</v>
      </c>
      <c r="L3" s="31"/>
    </row>
    <row r="4" spans="1:12" ht="36" x14ac:dyDescent="0.2">
      <c r="B4" s="26" t="s">
        <v>159</v>
      </c>
      <c r="C4" s="122" t="s">
        <v>199</v>
      </c>
      <c r="D4" s="268" t="s">
        <v>47</v>
      </c>
      <c r="E4" s="268"/>
      <c r="F4" s="269"/>
      <c r="L4" s="31"/>
    </row>
    <row r="5" spans="1:12" ht="26.1" customHeight="1" x14ac:dyDescent="0.2">
      <c r="B5" s="26" t="s">
        <v>170</v>
      </c>
      <c r="C5" s="123" t="s">
        <v>169</v>
      </c>
      <c r="D5" s="268" t="s">
        <v>171</v>
      </c>
      <c r="E5" s="268"/>
      <c r="F5" s="269"/>
      <c r="L5" s="31"/>
    </row>
    <row r="6" spans="1:12" ht="36" x14ac:dyDescent="0.2">
      <c r="B6" s="26" t="s">
        <v>160</v>
      </c>
      <c r="C6" s="27" t="s">
        <v>197</v>
      </c>
      <c r="D6" s="268" t="s">
        <v>172</v>
      </c>
      <c r="E6" s="268"/>
      <c r="F6" s="269"/>
      <c r="G6" s="278" t="s">
        <v>119</v>
      </c>
      <c r="H6" s="121"/>
      <c r="I6" s="121"/>
      <c r="J6" s="121"/>
      <c r="L6" s="31"/>
    </row>
    <row r="7" spans="1:12" ht="86.25" customHeight="1" x14ac:dyDescent="0.2">
      <c r="B7" s="26" t="s">
        <v>161</v>
      </c>
      <c r="C7" s="122" t="s">
        <v>198</v>
      </c>
      <c r="D7" s="268" t="s">
        <v>187</v>
      </c>
      <c r="E7" s="268"/>
      <c r="F7" s="269"/>
      <c r="G7" s="278"/>
      <c r="H7" s="121"/>
      <c r="I7" s="121"/>
      <c r="J7" s="121"/>
      <c r="L7" s="31"/>
    </row>
    <row r="8" spans="1:12" ht="26.1" customHeight="1" thickBot="1" x14ac:dyDescent="0.25">
      <c r="B8" s="28" t="s">
        <v>162</v>
      </c>
      <c r="C8" s="29" t="s">
        <v>46</v>
      </c>
      <c r="D8" s="272" t="s">
        <v>51</v>
      </c>
      <c r="E8" s="272"/>
      <c r="F8" s="273"/>
      <c r="L8" s="31"/>
    </row>
    <row r="9" spans="1:12" ht="6" customHeight="1" thickBot="1" x14ac:dyDescent="0.25">
      <c r="B9" s="31"/>
      <c r="C9" s="32"/>
      <c r="D9" s="33"/>
      <c r="E9" s="33"/>
    </row>
    <row r="10" spans="1:12" ht="18" customHeight="1" thickBot="1" x14ac:dyDescent="0.25">
      <c r="B10" s="34" t="s">
        <v>11</v>
      </c>
      <c r="C10" s="252" t="str">
        <f>'FRA-detail'!A26</f>
        <v>1-44 Upper Fosters, NW4 2DL</v>
      </c>
      <c r="D10" s="253"/>
      <c r="E10" s="253"/>
      <c r="F10" s="254"/>
      <c r="G10" s="1" t="s">
        <v>136</v>
      </c>
      <c r="H10" s="87">
        <f>'FRA-detail'!J8</f>
        <v>42916</v>
      </c>
    </row>
    <row r="11" spans="1:12" ht="9.9499999999999993" customHeight="1" thickBot="1" x14ac:dyDescent="0.25"/>
    <row r="12" spans="1:12" ht="39" thickBot="1" x14ac:dyDescent="0.25">
      <c r="B12" s="35" t="s">
        <v>48</v>
      </c>
      <c r="C12" s="36" t="s">
        <v>116</v>
      </c>
      <c r="D12" s="37" t="s">
        <v>43</v>
      </c>
      <c r="E12" s="274" t="s">
        <v>127</v>
      </c>
      <c r="F12" s="274"/>
      <c r="G12" s="48" t="s">
        <v>128</v>
      </c>
      <c r="H12" s="79" t="s">
        <v>139</v>
      </c>
    </row>
    <row r="13" spans="1:12" ht="38.25" x14ac:dyDescent="0.2">
      <c r="A13" s="39">
        <v>1</v>
      </c>
      <c r="B13" s="50">
        <f>IF(ISNA(VLOOKUP(A13,Data!A:D,2,FALSE)),"",IF((VLOOKUP(A13,Data!A:D,2,FALSE)=0),"",VLOOKUP(A13,Data!A:D,2,FALSE)))</f>
        <v>14</v>
      </c>
      <c r="C13" s="49" t="str">
        <f>IF(ISNA(VLOOKUP(A13,Data!A:G,4,FALSE)),"",IF((VLOOKUP(A13,Data!A:G,4,FALSE)=0),"",VLOOKUP(A13,Data!A:G,4,FALSE)))</f>
        <v>The electrical intake cupboard door(s) is not a fire rated door and it is recommended that it is replaced with an FD30S door fitted in accordance to BS8214 in any future works improvement program X 11 EIC doors in total. The main EIC on the ground floor is FD30S standard.</v>
      </c>
      <c r="D13" s="51" t="str">
        <f>IF(ISNA(VLOOKUP(A13,Data!A:G,3,FALSE)),"",IF((VLOOKUP(A13,Data!A:G,3,FALSE)=0),"",VLOOKUP(A13,Data!A:G,3,FALSE)))</f>
        <v>P3</v>
      </c>
      <c r="E13" s="275" t="str">
        <f>IF(ISNA(VLOOKUP(A13,Data!A:G,5,FALSE)),"",IF((VLOOKUP(A13,Data!A:G,5,FALSE)=0),"",VLOOKUP(A13,Data!A:G,5,FALSE)))</f>
        <v/>
      </c>
      <c r="F13" s="276"/>
      <c r="G13" s="80" t="str">
        <f>IF(ISNA(VLOOKUP(A13,Data!A:G,6,FALSE)),"",IF((VLOOKUP(A13,Data!A:G,6,FALSE)=0),"",VLOOKUP(A13,Data!A:G,6,FALSE)))</f>
        <v/>
      </c>
      <c r="H13" s="86" t="str">
        <f>IF(ISNA(VLOOKUP(A13,Data!A:G,7,FALSE)),"",IF((VLOOKUP(A13,Data!A:G,7,FALSE)=0),"",VLOOKUP(A13,Data!A:G,7,FALSE)))</f>
        <v/>
      </c>
    </row>
    <row r="14" spans="1:12" ht="25.5" x14ac:dyDescent="0.2">
      <c r="A14" s="39">
        <v>2</v>
      </c>
      <c r="B14" s="52">
        <f>IF(ISNA(VLOOKUP(A14,Data!A:D,2,FALSE)),"",IF((VLOOKUP(A14,Data!A:D,2,FALSE)=0),"",VLOOKUP(A14,Data!A:D,2,FALSE)))</f>
        <v>14</v>
      </c>
      <c r="C14" s="8" t="str">
        <f>IF(ISNA(VLOOKUP(A14,Data!A:D,4,FALSE)),"",IF((VLOOKUP(A14,Data!A:D,4,FALSE)=0),"",VLOOKUP(A14,Data!A:D,4,FALSE)))</f>
        <v>The bin chutes require service (smoke seals which should be replaced as required). Confirmation required that the bin chute vents and has a fusible link fitted.</v>
      </c>
      <c r="D14" s="30" t="str">
        <f>IF(ISNA(VLOOKUP(A14,Data!A:D,3,FALSE)),"",IF((VLOOKUP(A14,Data!A:D,3,FALSE)=0),"",VLOOKUP(A14,Data!A:D,3,FALSE)))</f>
        <v>P3</v>
      </c>
      <c r="E14" s="267" t="str">
        <f>IF(ISNA(VLOOKUP(A14,Data!A:G,5,FALSE)),"",IF((VLOOKUP(A14,Data!A:G,5,FALSE)=0),"",VLOOKUP(A14,Data!A:G,5,FALSE)))</f>
        <v/>
      </c>
      <c r="F14" s="267"/>
      <c r="G14" s="92" t="str">
        <f>IF(ISNA(VLOOKUP(A14,Data!A:G,6,FALSE)),"",IF((VLOOKUP(A14,Data!A:G,6,FALSE)=0),"",VLOOKUP(A14,Data!A:G,6,FALSE)))</f>
        <v/>
      </c>
      <c r="H14" s="93" t="str">
        <f>IF(ISNA(VLOOKUP(A14,Data!A:G,7,FALSE)),"",IF((VLOOKUP(A14,Data!A:G,7,FALSE)=0),"",VLOOKUP(A14,Data!A:G,7,FALSE)))</f>
        <v/>
      </c>
    </row>
    <row r="15" spans="1:12" x14ac:dyDescent="0.2">
      <c r="A15" s="39">
        <v>3</v>
      </c>
      <c r="B15" s="52">
        <f>IF(ISNA(VLOOKUP(A15,Data!A:D,2,FALSE)),"",IF((VLOOKUP(A15,Data!A:D,2,FALSE)=0),"",VLOOKUP(A15,Data!A:D,2,FALSE)))</f>
        <v>14</v>
      </c>
      <c r="C15" s="8" t="str">
        <f>IF(ISNA(VLOOKUP(A15,Data!A:D,4,FALSE)),"",IF((VLOOKUP(A15,Data!A:D,4,FALSE)=0),"",VLOOKUP(A15,Data!A:D,4,FALSE)))</f>
        <v>All risers require fire stopping into flats</v>
      </c>
      <c r="D15" s="30" t="str">
        <f>IF(ISNA(VLOOKUP(A15,Data!A:D,3,FALSE)),"",IF((VLOOKUP(A15,Data!A:D,3,FALSE)=0),"",VLOOKUP(A15,Data!A:D,3,FALSE)))</f>
        <v>P3</v>
      </c>
      <c r="E15" s="267" t="str">
        <f>IF(ISNA(VLOOKUP(A15,Data!A:G,5,FALSE)),"",IF((VLOOKUP(A15,Data!A:G,5,FALSE)=0),"",VLOOKUP(A15,Data!A:G,5,FALSE)))</f>
        <v/>
      </c>
      <c r="F15" s="267"/>
      <c r="G15" s="92" t="str">
        <f>IF(ISNA(VLOOKUP(A15,Data!A:G,6,FALSE)),"",IF((VLOOKUP(A15,Data!A:G,6,FALSE)=0),"",VLOOKUP(A15,Data!A:G,6,FALSE)))</f>
        <v/>
      </c>
      <c r="H15" s="93" t="str">
        <f>IF(ISNA(VLOOKUP(A15,Data!A:G,7,FALSE)),"",IF((VLOOKUP(A15,Data!A:G,7,FALSE)=0),"",VLOOKUP(A15,Data!A:G,7,FALSE)))</f>
        <v/>
      </c>
    </row>
    <row r="16" spans="1:12" ht="63.75" x14ac:dyDescent="0.2">
      <c r="A16" s="47">
        <v>4</v>
      </c>
      <c r="B16" s="52">
        <f>IF(ISNA(VLOOKUP(A16,Data!A:D,2,FALSE)),"",IF((VLOOKUP(A16,Data!A:D,2,FALSE)=0),"",VLOOKUP(A16,Data!A:D,2,FALSE)))</f>
        <v>14</v>
      </c>
      <c r="C16" s="8" t="str">
        <f>IF(ISNA(VLOOKUP(A16,Data!A:D,4,FALSE)),"",IF((VLOOKUP(A16,Data!A:D,4,FALSE)=0),"",VLOOKUP(A16,Data!A:D,4,FALSE)))</f>
        <v>All flat entrance doors in this block except for flats 39 and 13 (panelled) appear to be notional FD30S doors as they appear to have recently been upgraded. However, FED's 39, and 13 are not FD30S doors and should be replaced with certified FD30S doors which should be fitted in accordance to BS8214. Consideration should be given to replacing all notional fire doors with certified FD30S doors in any future works improvement program.</v>
      </c>
      <c r="D16" s="30" t="str">
        <f>IF(ISNA(VLOOKUP(A16,Data!A:D,3,FALSE)),"",IF((VLOOKUP(A16,Data!A:D,3,FALSE)=0),"",VLOOKUP(A16,Data!A:D,3,FALSE)))</f>
        <v>P3</v>
      </c>
      <c r="E16" s="267" t="str">
        <f>IF(ISNA(VLOOKUP(A16,Data!A:G,5,FALSE)),"",IF((VLOOKUP(A16,Data!A:G,5,FALSE)=0),"",VLOOKUP(A16,Data!A:G,5,FALSE)))</f>
        <v/>
      </c>
      <c r="F16" s="267"/>
      <c r="G16" s="92" t="str">
        <f>IF(ISNA(VLOOKUP(A16,Data!A:G,6,FALSE)),"",IF((VLOOKUP(A16,Data!A:G,6,FALSE)=0),"",VLOOKUP(A16,Data!A:G,6,FALSE)))</f>
        <v/>
      </c>
      <c r="H16" s="93" t="str">
        <f>IF(ISNA(VLOOKUP(A16,Data!A:G,7,FALSE)),"",IF((VLOOKUP(A16,Data!A:G,7,FALSE)=0),"",VLOOKUP(A16,Data!A:G,7,FALSE)))</f>
        <v/>
      </c>
    </row>
    <row r="17" spans="1:8" x14ac:dyDescent="0.2">
      <c r="A17" s="47">
        <v>5</v>
      </c>
      <c r="B17" s="52">
        <f>IF(ISNA(VLOOKUP(A17,Data!A:D,2,FALSE)),"",IF((VLOOKUP(A17,Data!A:D,2,FALSE)=0),"",VLOOKUP(A17,Data!A:D,2,FALSE)))</f>
        <v>14</v>
      </c>
      <c r="C17" s="8" t="str">
        <f>IF(ISNA(VLOOKUP(A17,Data!A:D,4,FALSE)),"",IF((VLOOKUP(A17,Data!A:D,4,FALSE)=0),"",VLOOKUP(A17,Data!A:D,4,FALSE)))</f>
        <v>All staircase doors are FD30 standard but require hot and cold smoke seals.</v>
      </c>
      <c r="D17" s="30" t="str">
        <f>IF(ISNA(VLOOKUP(A17,Data!A:D,3,FALSE)),"",IF((VLOOKUP(A17,Data!A:D,3,FALSE)=0),"",VLOOKUP(A17,Data!A:D,3,FALSE)))</f>
        <v>P3</v>
      </c>
      <c r="E17" s="267" t="str">
        <f>IF(ISNA(VLOOKUP(A17,Data!A:G,5,FALSE)),"",IF((VLOOKUP(A17,Data!A:G,5,FALSE)=0),"",VLOOKUP(A17,Data!A:G,5,FALSE)))</f>
        <v/>
      </c>
      <c r="F17" s="267"/>
      <c r="G17" s="92" t="str">
        <f>IF(ISNA(VLOOKUP(A17,Data!A:G,6,FALSE)),"",IF((VLOOKUP(A17,Data!A:G,6,FALSE)=0),"",VLOOKUP(A17,Data!A:G,6,FALSE)))</f>
        <v/>
      </c>
      <c r="H17" s="93" t="str">
        <f>IF(ISNA(VLOOKUP(A17,Data!A:G,7,FALSE)),"",IF((VLOOKUP(A17,Data!A:G,7,FALSE)=0),"",VLOOKUP(A17,Data!A:G,7,FALSE)))</f>
        <v/>
      </c>
    </row>
    <row r="18" spans="1:8" ht="25.5" x14ac:dyDescent="0.2">
      <c r="A18" s="47">
        <v>6</v>
      </c>
      <c r="B18" s="52">
        <f>IF(ISNA(VLOOKUP(A18,Data!A:D,2,FALSE)),"",IF((VLOOKUP(A18,Data!A:D,2,FALSE)=0),"",VLOOKUP(A18,Data!A:D,2,FALSE)))</f>
        <v>14</v>
      </c>
      <c r="C18" s="8" t="str">
        <f>IF(ISNA(VLOOKUP(A18,Data!A:D,4,FALSE)),"",IF((VLOOKUP(A18,Data!A:D,4,FALSE)=0),"",VLOOKUP(A18,Data!A:D,4,FALSE)))</f>
        <v>Flat doors 13 and 16 are timber panelled doors (not FD30S) and flat door 16 requires confirmation from the resident that the door fitted is FD30S standard.</v>
      </c>
      <c r="D18" s="30" t="str">
        <f>IF(ISNA(VLOOKUP(A18,Data!A:D,3,FALSE)),"",IF((VLOOKUP(A18,Data!A:D,3,FALSE)=0),"",VLOOKUP(A18,Data!A:D,3,FALSE)))</f>
        <v>P3</v>
      </c>
      <c r="E18" s="267" t="str">
        <f>IF(ISNA(VLOOKUP(A18,Data!A:G,5,FALSE)),"",IF((VLOOKUP(A18,Data!A:G,5,FALSE)=0),"",VLOOKUP(A18,Data!A:G,5,FALSE)))</f>
        <v/>
      </c>
      <c r="F18" s="267"/>
      <c r="G18" s="92" t="str">
        <f>IF(ISNA(VLOOKUP(A18,Data!A:G,6,FALSE)),"",IF((VLOOKUP(A18,Data!A:G,6,FALSE)=0),"",VLOOKUP(A18,Data!A:G,6,FALSE)))</f>
        <v/>
      </c>
      <c r="H18" s="93" t="str">
        <f>IF(ISNA(VLOOKUP(A18,Data!A:G,7,FALSE)),"",IF((VLOOKUP(A18,Data!A:G,7,FALSE)=0),"",VLOOKUP(A18,Data!A:G,7,FALSE)))</f>
        <v/>
      </c>
    </row>
    <row r="19" spans="1:8" ht="25.5" x14ac:dyDescent="0.2">
      <c r="A19" s="47">
        <v>7</v>
      </c>
      <c r="B19" s="52">
        <f>IF(ISNA(VLOOKUP(A19,Data!A:D,2,FALSE)),"",IF((VLOOKUP(A19,Data!A:D,2,FALSE)=0),"",VLOOKUP(A19,Data!A:D,2,FALSE)))</f>
        <v>14</v>
      </c>
      <c r="C19" s="8" t="str">
        <f>IF(ISNA(VLOOKUP(A19,Data!A:D,4,FALSE)),"",IF((VLOOKUP(A19,Data!A:D,4,FALSE)=0),"",VLOOKUP(A19,Data!A:D,4,FALSE)))</f>
        <v>This building appears to have been insulated/rendered in the past and it is recommended that any weather cladding that has been installed is reviewed for confirmation of its fire rating</v>
      </c>
      <c r="D19" s="30" t="str">
        <f>IF(ISNA(VLOOKUP(A19,Data!A:D,3,FALSE)),"",IF((VLOOKUP(A19,Data!A:D,3,FALSE)=0),"",VLOOKUP(A19,Data!A:D,3,FALSE)))</f>
        <v>P3</v>
      </c>
      <c r="E19" s="267" t="str">
        <f>IF(ISNA(VLOOKUP(A19,Data!A:G,5,FALSE)),"",IF((VLOOKUP(A19,Data!A:G,5,FALSE)=0),"",VLOOKUP(A19,Data!A:G,5,FALSE)))</f>
        <v/>
      </c>
      <c r="F19" s="267"/>
      <c r="G19" s="92" t="str">
        <f>IF(ISNA(VLOOKUP(A19,Data!A:G,6,FALSE)),"",IF((VLOOKUP(A19,Data!A:G,6,FALSE)=0),"",VLOOKUP(A19,Data!A:G,6,FALSE)))</f>
        <v/>
      </c>
      <c r="H19" s="93" t="str">
        <f>IF(ISNA(VLOOKUP(A19,Data!A:G,7,FALSE)),"",IF((VLOOKUP(A19,Data!A:G,7,FALSE)=0),"",VLOOKUP(A19,Data!A:G,7,FALSE)))</f>
        <v/>
      </c>
    </row>
    <row r="20" spans="1:8" ht="38.25" x14ac:dyDescent="0.2">
      <c r="A20" s="47">
        <v>8</v>
      </c>
      <c r="B20" s="52">
        <f>IF(ISNA(VLOOKUP(A20,Data!A:D,2,FALSE)),"",IF((VLOOKUP(A20,Data!A:D,2,FALSE)=0),"",VLOOKUP(A20,Data!A:D,2,FALSE)))</f>
        <v>18</v>
      </c>
      <c r="C20" s="8" t="str">
        <f>IF(ISNA(VLOOKUP(A20,Data!A:D,4,FALSE)),"",IF((VLOOKUP(A20,Data!A:D,4,FALSE)=0),"",VLOOKUP(A20,Data!A:D,4,FALSE)))</f>
        <v>There are pholuminescent stair nosings fitted but they are not to the correct size and these should be replaced in any future works program. There are also missing treads on steps 8, 9 and 38 which should be replaced.</v>
      </c>
      <c r="D20" s="30" t="str">
        <f>IF(ISNA(VLOOKUP(A20,Data!A:D,3,FALSE)),"",IF((VLOOKUP(A20,Data!A:D,3,FALSE)=0),"",VLOOKUP(A20,Data!A:D,3,FALSE)))</f>
        <v>P3</v>
      </c>
      <c r="E20" s="267" t="str">
        <f>IF(ISNA(VLOOKUP(A20,Data!A:G,5,FALSE)),"",IF((VLOOKUP(A20,Data!A:G,5,FALSE)=0),"",VLOOKUP(A20,Data!A:G,5,FALSE)))</f>
        <v/>
      </c>
      <c r="F20" s="267"/>
      <c r="G20" s="92" t="str">
        <f>IF(ISNA(VLOOKUP(A20,Data!A:G,6,FALSE)),"",IF((VLOOKUP(A20,Data!A:G,6,FALSE)=0),"",VLOOKUP(A20,Data!A:G,6,FALSE)))</f>
        <v/>
      </c>
      <c r="H20" s="93" t="str">
        <f>IF(ISNA(VLOOKUP(A20,Data!A:G,7,FALSE)),"",IF((VLOOKUP(A20,Data!A:G,7,FALSE)=0),"",VLOOKUP(A20,Data!A:G,7,FALSE)))</f>
        <v/>
      </c>
    </row>
    <row r="21" spans="1:8" ht="51" x14ac:dyDescent="0.2">
      <c r="A21" s="47">
        <v>9</v>
      </c>
      <c r="B21" s="52">
        <f>IF(ISNA(VLOOKUP(A21,Data!A:D,2,FALSE)),"",IF((VLOOKUP(A21,Data!A:D,2,FALSE)=0),"",VLOOKUP(A21,Data!A:D,2,FALSE)))</f>
        <v>20</v>
      </c>
      <c r="C21" s="8" t="str">
        <f>IF(ISNA(VLOOKUP(A21,Data!A:D,4,FALSE)),"",IF((VLOOKUP(A21,Data!A:D,4,FALSE)=0),"",VLOOKUP(A21,Data!A:D,4,FALSE)))</f>
        <v>Non-maintained emergency lighting is fitted in this building, however it has not been fitted to BS5266-1 and should be reconfigured/reinstalled to meet the design specifications detailed in BS5266-1. Alternatively, consideration should be given to fitting a Photoluminescent low level wayguidance system (PSPA Class D) in accordance with BS5266 part 6.</v>
      </c>
      <c r="D21" s="30" t="str">
        <f>IF(ISNA(VLOOKUP(A21,Data!A:D,3,FALSE)),"",IF((VLOOKUP(A21,Data!A:D,3,FALSE)=0),"",VLOOKUP(A21,Data!A:D,3,FALSE)))</f>
        <v>P3</v>
      </c>
      <c r="E21" s="267" t="str">
        <f>IF(ISNA(VLOOKUP(A21,Data!A:G,5,FALSE)),"",IF((VLOOKUP(A21,Data!A:G,5,FALSE)=0),"",VLOOKUP(A21,Data!A:G,5,FALSE)))</f>
        <v/>
      </c>
      <c r="F21" s="267"/>
      <c r="G21" s="92" t="str">
        <f>IF(ISNA(VLOOKUP(A21,Data!A:G,6,FALSE)),"",IF((VLOOKUP(A21,Data!A:G,6,FALSE)=0),"",VLOOKUP(A21,Data!A:G,6,FALSE)))</f>
        <v/>
      </c>
      <c r="H21" s="93" t="str">
        <f>IF(ISNA(VLOOKUP(A21,Data!A:G,7,FALSE)),"",IF((VLOOKUP(A21,Data!A:G,7,FALSE)=0),"",VLOOKUP(A21,Data!A:G,7,FALSE)))</f>
        <v/>
      </c>
    </row>
    <row r="22" spans="1:8" ht="25.5" x14ac:dyDescent="0.2">
      <c r="A22" s="47">
        <v>10</v>
      </c>
      <c r="B22" s="52">
        <f>IF(ISNA(VLOOKUP(A22,Data!A:D,2,FALSE)),"",IF((VLOOKUP(A22,Data!A:D,2,FALSE)=0),"",VLOOKUP(A22,Data!A:D,2,FALSE)))</f>
        <v>22</v>
      </c>
      <c r="C22" s="8" t="str">
        <f>IF(ISNA(VLOOKUP(A22,Data!A:D,4,FALSE)),"",IF((VLOOKUP(A22,Data!A:D,4,FALSE)=0),"",VLOOKUP(A22,Data!A:D,4,FALSE)))</f>
        <v>Do Not use Lift sign required to 9th floor. In addition it is recommended that Floor Information Numbers (IBC style) are fitted to all floors (staircase and lobbies).</v>
      </c>
      <c r="D22" s="30" t="str">
        <f>IF(ISNA(VLOOKUP(A22,Data!A:D,3,FALSE)),"",IF((VLOOKUP(A22,Data!A:D,3,FALSE)=0),"",VLOOKUP(A22,Data!A:D,3,FALSE)))</f>
        <v>P3</v>
      </c>
      <c r="E22" s="267" t="str">
        <f>IF(ISNA(VLOOKUP(A22,Data!A:G,5,FALSE)),"",IF((VLOOKUP(A22,Data!A:G,5,FALSE)=0),"",VLOOKUP(A22,Data!A:G,5,FALSE)))</f>
        <v/>
      </c>
      <c r="F22" s="267"/>
      <c r="G22" s="92" t="str">
        <f>IF(ISNA(VLOOKUP(A22,Data!A:G,6,FALSE)),"",IF((VLOOKUP(A22,Data!A:G,6,FALSE)=0),"",VLOOKUP(A22,Data!A:G,6,FALSE)))</f>
        <v/>
      </c>
      <c r="H22" s="93" t="str">
        <f>IF(ISNA(VLOOKUP(A22,Data!A:G,7,FALSE)),"",IF((VLOOKUP(A22,Data!A:G,7,FALSE)=0),"",VLOOKUP(A22,Data!A:G,7,FALSE)))</f>
        <v/>
      </c>
    </row>
    <row r="23" spans="1:8" ht="51" x14ac:dyDescent="0.2">
      <c r="A23" s="47">
        <v>11</v>
      </c>
      <c r="B23" s="52">
        <f>IF(ISNA(VLOOKUP(A23,Data!A:D,2,FALSE)),"",IF((VLOOKUP(A23,Data!A:D,2,FALSE)=0),"",VLOOKUP(A23,Data!A:D,2,FALSE)))</f>
        <v>25</v>
      </c>
      <c r="C23" s="8" t="str">
        <f>IF(ISNA(VLOOKUP(A23,Data!A:D,4,FALSE)),"",IF((VLOOKUP(A23,Data!A:D,4,FALSE)=0),"",VLOOKUP(A23,Data!A:D,4,FALSE)))</f>
        <v>It is understood that the flats have been fitted with domestic single point smoke detectors which would provide early warning of fire for the occupants of the flat. It should be confirmed that the detection system is a minimum of LD3 standard however it is recommended that a BS5839-6 LD2 system is fitted to all flats if not already fitted.</v>
      </c>
      <c r="D23" s="30" t="str">
        <f>IF(ISNA(VLOOKUP(A23,Data!A:D,3,FALSE)),"",IF((VLOOKUP(A23,Data!A:D,3,FALSE)=0),"",VLOOKUP(A23,Data!A:D,3,FALSE)))</f>
        <v>P3</v>
      </c>
      <c r="E23" s="267" t="str">
        <f>IF(ISNA(VLOOKUP(A23,Data!A:G,5,FALSE)),"",IF((VLOOKUP(A23,Data!A:G,5,FALSE)=0),"",VLOOKUP(A23,Data!A:G,5,FALSE)))</f>
        <v/>
      </c>
      <c r="F23" s="267"/>
      <c r="G23" s="92" t="str">
        <f>IF(ISNA(VLOOKUP(A23,Data!A:G,6,FALSE)),"",IF((VLOOKUP(A23,Data!A:G,6,FALSE)=0),"",VLOOKUP(A23,Data!A:G,6,FALSE)))</f>
        <v/>
      </c>
      <c r="H23" s="93" t="str">
        <f>IF(ISNA(VLOOKUP(A23,Data!A:G,7,FALSE)),"",IF((VLOOKUP(A23,Data!A:G,7,FALSE)=0),"",VLOOKUP(A23,Data!A:G,7,FALSE)))</f>
        <v/>
      </c>
    </row>
    <row r="24" spans="1:8" ht="38.25" x14ac:dyDescent="0.2">
      <c r="A24" s="47">
        <v>12</v>
      </c>
      <c r="B24" s="52">
        <f>IF(ISNA(VLOOKUP(A24,Data!A:D,2,FALSE)),"",IF((VLOOKUP(A24,Data!A:D,2,FALSE)=0),"",VLOOKUP(A24,Data!A:D,2,FALSE)))</f>
        <v>27</v>
      </c>
      <c r="C24" s="8" t="str">
        <f>IF(ISNA(VLOOKUP(A24,Data!A:D,4,FALSE)),"",IF((VLOOKUP(A24,Data!A:D,4,FALSE)=0),"",VLOOKUP(A24,Data!A:D,4,FALSE)))</f>
        <v>It is recommended that intrusive internal flat surveys are carried out to determine the level of compartmentation between flats as well as between flats to communal areas. The building has internal stacks</v>
      </c>
      <c r="D24" s="30" t="str">
        <f>IF(ISNA(VLOOKUP(A24,Data!A:D,3,FALSE)),"",IF((VLOOKUP(A24,Data!A:D,3,FALSE)=0),"",VLOOKUP(A24,Data!A:D,3,FALSE)))</f>
        <v>P3</v>
      </c>
      <c r="E24" s="267" t="str">
        <f>IF(ISNA(VLOOKUP(A24,Data!A:G,5,FALSE)),"",IF((VLOOKUP(A24,Data!A:G,5,FALSE)=0),"",VLOOKUP(A24,Data!A:G,5,FALSE)))</f>
        <v/>
      </c>
      <c r="F24" s="267"/>
      <c r="G24" s="92" t="str">
        <f>IF(ISNA(VLOOKUP(A24,Data!A:G,6,FALSE)),"",IF((VLOOKUP(A24,Data!A:G,6,FALSE)=0),"",VLOOKUP(A24,Data!A:G,6,FALSE)))</f>
        <v/>
      </c>
      <c r="H24" s="93" t="str">
        <f>IF(ISNA(VLOOKUP(A24,Data!A:G,7,FALSE)),"",IF((VLOOKUP(A24,Data!A:G,7,FALSE)=0),"",VLOOKUP(A24,Data!A:G,7,FALSE)))</f>
        <v/>
      </c>
    </row>
    <row r="25" spans="1:8" ht="38.25" x14ac:dyDescent="0.2">
      <c r="A25" s="47">
        <v>13</v>
      </c>
      <c r="B25" s="52">
        <f>IF(ISNA(VLOOKUP(A25,Data!A:D,2,FALSE)),"",IF((VLOOKUP(A25,Data!A:D,2,FALSE)=0),"",VLOOKUP(A25,Data!A:D,2,FALSE)))</f>
        <v>32</v>
      </c>
      <c r="C25" s="8" t="str">
        <f>IF(ISNA(VLOOKUP(A25,Data!A:D,4,FALSE)),"",IF((VLOOKUP(A25,Data!A:D,4,FALSE)=0),"",VLOOKUP(A25,Data!A:D,4,FALSE)))</f>
        <v>Unable to access DRM inlet due to key type. It is recommended that this lock is replaced with a local authority lock or a Gerda lock and the DRM inlet inspected once this has been done.</v>
      </c>
      <c r="D25" s="30" t="str">
        <f>IF(ISNA(VLOOKUP(A25,Data!A:D,3,FALSE)),"",IF((VLOOKUP(A25,Data!A:D,3,FALSE)=0),"",VLOOKUP(A25,Data!A:D,3,FALSE)))</f>
        <v>P1</v>
      </c>
      <c r="E25" s="267" t="str">
        <f>IF(ISNA(VLOOKUP(A25,Data!A:G,5,FALSE)),"",IF((VLOOKUP(A25,Data!A:G,5,FALSE)=0),"",VLOOKUP(A25,Data!A:G,5,FALSE)))</f>
        <v/>
      </c>
      <c r="F25" s="267"/>
      <c r="G25" s="92" t="str">
        <f>IF(ISNA(VLOOKUP(A25,Data!A:G,6,FALSE)),"",IF((VLOOKUP(A25,Data!A:G,6,FALSE)=0),"",VLOOKUP(A25,Data!A:G,6,FALSE)))</f>
        <v/>
      </c>
      <c r="H25" s="93" t="str">
        <f>IF(ISNA(VLOOKUP(A25,Data!A:G,7,FALSE)),"",IF((VLOOKUP(A25,Data!A:G,7,FALSE)=0),"",VLOOKUP(A25,Data!A:G,7,FALSE)))</f>
        <v/>
      </c>
    </row>
    <row r="26" spans="1:8" ht="25.5" x14ac:dyDescent="0.2">
      <c r="A26" s="47">
        <v>14</v>
      </c>
      <c r="B26" s="52">
        <f>IF(ISNA(VLOOKUP(A26,Data!A:D,2,FALSE)),"",IF((VLOOKUP(A26,Data!A:D,2,FALSE)=0),"",VLOOKUP(A26,Data!A:D,2,FALSE)))</f>
        <v>32</v>
      </c>
      <c r="C26" s="8" t="str">
        <f>IF(ISNA(VLOOKUP(A26,Data!A:D,4,FALSE)),"",IF((VLOOKUP(A26,Data!A:D,4,FALSE)=0),"",VLOOKUP(A26,Data!A:D,4,FALSE)))</f>
        <v>DRM test date recorded as a visual inspection in Dec 2016 and is now out of date. Last pressure test recorded as 07/13</v>
      </c>
      <c r="D26" s="30" t="str">
        <f>IF(ISNA(VLOOKUP(A26,Data!A:D,3,FALSE)),"",IF((VLOOKUP(A26,Data!A:D,3,FALSE)=0),"",VLOOKUP(A26,Data!A:D,3,FALSE)))</f>
        <v>P1</v>
      </c>
      <c r="E26" s="267" t="str">
        <f>IF(ISNA(VLOOKUP(A26,Data!A:G,5,FALSE)),"",IF((VLOOKUP(A26,Data!A:G,5,FALSE)=0),"",VLOOKUP(A26,Data!A:G,5,FALSE)))</f>
        <v/>
      </c>
      <c r="F26" s="267"/>
      <c r="G26" s="92" t="str">
        <f>IF(ISNA(VLOOKUP(A26,Data!A:G,6,FALSE)),"",IF((VLOOKUP(A26,Data!A:G,6,FALSE)=0),"",VLOOKUP(A26,Data!A:G,6,FALSE)))</f>
        <v/>
      </c>
      <c r="H26" s="93" t="str">
        <f>IF(ISNA(VLOOKUP(A26,Data!A:G,7,FALSE)),"",IF((VLOOKUP(A26,Data!A:G,7,FALSE)=0),"",VLOOKUP(A26,Data!A:G,7,FALSE)))</f>
        <v/>
      </c>
    </row>
    <row r="27" spans="1:8" ht="63.75" x14ac:dyDescent="0.2">
      <c r="A27" s="47">
        <v>15</v>
      </c>
      <c r="B27" s="52">
        <f>IF(ISNA(VLOOKUP(A27,Data!A:D,2,FALSE)),"",IF((VLOOKUP(A27,Data!A:D,2,FALSE)=0),"",VLOOKUP(A27,Data!A:D,2,FALSE)))</f>
        <v>34</v>
      </c>
      <c r="C27" s="8" t="str">
        <f>IF(ISNA(VLOOKUP(A27,Data!A:D,4,FALSE)),"",IF((VLOOKUP(A27,Data!A:D,4,FALSE)=0),"",VLOOKUP(A27,Data!A:D,4,FALSE)))</f>
        <v>The main electric intake doors were secure (FB14) and clear of storage. There are compartment penetrations in the risers and these should be fire stopped with appropriate fire rated materials (not pink foam). All EIC riser doors (FB1) are not FD30S standard and should be replaced with FD30S doors which should be fitted in accordance to BS8214.  Electrics last tested 06/09/17</v>
      </c>
      <c r="D27" s="30" t="str">
        <f>IF(ISNA(VLOOKUP(A27,Data!A:D,3,FALSE)),"",IF((VLOOKUP(A27,Data!A:D,3,FALSE)=0),"",VLOOKUP(A27,Data!A:D,3,FALSE)))</f>
        <v>P3</v>
      </c>
      <c r="E27" s="267" t="str">
        <f>IF(ISNA(VLOOKUP(A27,Data!A:G,5,FALSE)),"",IF((VLOOKUP(A27,Data!A:G,5,FALSE)=0),"",VLOOKUP(A27,Data!A:G,5,FALSE)))</f>
        <v/>
      </c>
      <c r="F27" s="267"/>
      <c r="G27" s="92" t="str">
        <f>IF(ISNA(VLOOKUP(A27,Data!A:G,6,FALSE)),"",IF((VLOOKUP(A27,Data!A:G,6,FALSE)=0),"",VLOOKUP(A27,Data!A:G,6,FALSE)))</f>
        <v/>
      </c>
      <c r="H27" s="93" t="str">
        <f>IF(ISNA(VLOOKUP(A27,Data!A:G,7,FALSE)),"",IF((VLOOKUP(A27,Data!A:G,7,FALSE)=0),"",VLOOKUP(A27,Data!A:G,7,FALSE)))</f>
        <v/>
      </c>
    </row>
    <row r="28" spans="1:8" ht="51" x14ac:dyDescent="0.2">
      <c r="A28" s="47">
        <v>16</v>
      </c>
      <c r="B28" s="52">
        <f>IF(ISNA(VLOOKUP(A28,Data!A:D,2,FALSE)),"",IF((VLOOKUP(A28,Data!A:D,2,FALSE)=0),"",VLOOKUP(A28,Data!A:D,2,FALSE)))</f>
        <v>35</v>
      </c>
      <c r="C28" s="8" t="str">
        <f>IF(ISNA(VLOOKUP(A28,Data!A:D,4,FALSE)),"",IF((VLOOKUP(A28,Data!A:D,4,FALSE)=0),"",VLOOKUP(A28,Data!A:D,4,FALSE)))</f>
        <v>Soil stacks are internal and it is recommended that an internal flat survey is carried out to determine the level of compartmentation from flat to flat as well as to the communal space. Due to the building layout, we would recommend surveys of at least 2 flats, in different parts of the building.</v>
      </c>
      <c r="D28" s="30" t="str">
        <f>IF(ISNA(VLOOKUP(A28,Data!A:D,3,FALSE)),"",IF((VLOOKUP(A28,Data!A:D,3,FALSE)=0),"",VLOOKUP(A28,Data!A:D,3,FALSE)))</f>
        <v>P3</v>
      </c>
      <c r="E28" s="267" t="str">
        <f>IF(ISNA(VLOOKUP(A28,Data!A:G,5,FALSE)),"",IF((VLOOKUP(A28,Data!A:G,5,FALSE)=0),"",VLOOKUP(A28,Data!A:G,5,FALSE)))</f>
        <v/>
      </c>
      <c r="F28" s="267"/>
      <c r="G28" s="92" t="str">
        <f>IF(ISNA(VLOOKUP(A28,Data!A:G,6,FALSE)),"",IF((VLOOKUP(A28,Data!A:G,6,FALSE)=0),"",VLOOKUP(A28,Data!A:G,6,FALSE)))</f>
        <v/>
      </c>
      <c r="H28" s="93" t="str">
        <f>IF(ISNA(VLOOKUP(A28,Data!A:G,7,FALSE)),"",IF((VLOOKUP(A28,Data!A:G,7,FALSE)=0),"",VLOOKUP(A28,Data!A:G,7,FALSE)))</f>
        <v/>
      </c>
    </row>
    <row r="29" spans="1:8" x14ac:dyDescent="0.2">
      <c r="A29" s="47">
        <v>17</v>
      </c>
      <c r="B29" s="52">
        <f>IF(ISNA(VLOOKUP(A29,Data!A:D,2,FALSE)),"",IF((VLOOKUP(A29,Data!A:D,2,FALSE)=0),"",VLOOKUP(A29,Data!A:D,2,FALSE)))</f>
        <v>46</v>
      </c>
      <c r="C29" s="8" t="str">
        <f>IF(ISNA(VLOOKUP(A29,Data!A:D,4,FALSE)),"",IF((VLOOKUP(A29,Data!A:D,4,FALSE)=0),"",VLOOKUP(A29,Data!A:D,4,FALSE)))</f>
        <v>Check emergency lighting test records</v>
      </c>
      <c r="D29" s="30" t="str">
        <f>IF(ISNA(VLOOKUP(A29,Data!A:D,3,FALSE)),"",IF((VLOOKUP(A29,Data!A:D,3,FALSE)=0),"",VLOOKUP(A29,Data!A:D,3,FALSE)))</f>
        <v>P4</v>
      </c>
      <c r="E29" s="267" t="str">
        <f>IF(ISNA(VLOOKUP(A29,Data!A:G,5,FALSE)),"",IF((VLOOKUP(A29,Data!A:G,5,FALSE)=0),"",VLOOKUP(A29,Data!A:G,5,FALSE)))</f>
        <v/>
      </c>
      <c r="F29" s="267"/>
      <c r="G29" s="92" t="str">
        <f>IF(ISNA(VLOOKUP(A29,Data!A:G,6,FALSE)),"",IF((VLOOKUP(A29,Data!A:G,6,FALSE)=0),"",VLOOKUP(A29,Data!A:G,6,FALSE)))</f>
        <v/>
      </c>
      <c r="H29" s="93" t="str">
        <f>IF(ISNA(VLOOKUP(A29,Data!A:G,7,FALSE)),"",IF((VLOOKUP(A29,Data!A:G,7,FALSE)=0),"",VLOOKUP(A29,Data!A:G,7,FALSE)))</f>
        <v/>
      </c>
    </row>
    <row r="30" spans="1:8" x14ac:dyDescent="0.2">
      <c r="A30" s="47">
        <v>18</v>
      </c>
      <c r="B30" s="52" t="str">
        <f>IF(ISNA(VLOOKUP(A30,Data!A:D,2,FALSE)),"",IF((VLOOKUP(A30,Data!A:D,2,FALSE)=0),"",VLOOKUP(A30,Data!A:D,2,FALSE)))</f>
        <v/>
      </c>
      <c r="C30" s="8" t="str">
        <f>IF(ISNA(VLOOKUP(A30,Data!A:D,4,FALSE)),"",IF((VLOOKUP(A30,Data!A:D,4,FALSE)=0),"",VLOOKUP(A30,Data!A:D,4,FALSE)))</f>
        <v/>
      </c>
      <c r="D30" s="30" t="str">
        <f>IF(ISNA(VLOOKUP(A30,Data!A:D,3,FALSE)),"",IF((VLOOKUP(A30,Data!A:D,3,FALSE)=0),"",VLOOKUP(A30,Data!A:D,3,FALSE)))</f>
        <v/>
      </c>
      <c r="E30" s="267" t="str">
        <f>IF(ISNA(VLOOKUP(A30,Data!A:G,5,FALSE)),"",IF((VLOOKUP(A30,Data!A:G,5,FALSE)=0),"",VLOOKUP(A30,Data!A:G,5,FALSE)))</f>
        <v/>
      </c>
      <c r="F30" s="267"/>
      <c r="G30" s="92" t="str">
        <f>IF(ISNA(VLOOKUP(A30,Data!A:G,6,FALSE)),"",IF((VLOOKUP(A30,Data!A:G,6,FALSE)=0),"",VLOOKUP(A30,Data!A:G,6,FALSE)))</f>
        <v/>
      </c>
      <c r="H30" s="93" t="str">
        <f>IF(ISNA(VLOOKUP(A30,Data!A:G,7,FALSE)),"",IF((VLOOKUP(A30,Data!A:G,7,FALSE)=0),"",VLOOKUP(A30,Data!A:G,7,FALSE)))</f>
        <v/>
      </c>
    </row>
    <row r="31" spans="1:8" x14ac:dyDescent="0.2">
      <c r="A31" s="47">
        <v>19</v>
      </c>
      <c r="B31" s="52" t="str">
        <f>IF(ISNA(VLOOKUP(A31,Data!A:D,2,FALSE)),"",IF((VLOOKUP(A31,Data!A:D,2,FALSE)=0),"",VLOOKUP(A31,Data!A:D,2,FALSE)))</f>
        <v/>
      </c>
      <c r="C31" s="8" t="str">
        <f>IF(ISNA(VLOOKUP(A31,Data!A:D,4,FALSE)),"",IF((VLOOKUP(A31,Data!A:D,4,FALSE)=0),"",VLOOKUP(A31,Data!A:D,4,FALSE)))</f>
        <v/>
      </c>
      <c r="D31" s="30" t="str">
        <f>IF(ISNA(VLOOKUP(A31,Data!A:D,3,FALSE)),"",IF((VLOOKUP(A31,Data!A:D,3,FALSE)=0),"",VLOOKUP(A31,Data!A:D,3,FALSE)))</f>
        <v/>
      </c>
      <c r="E31" s="267" t="str">
        <f>IF(ISNA(VLOOKUP(A31,Data!A:G,5,FALSE)),"",IF((VLOOKUP(A31,Data!A:G,5,FALSE)=0),"",VLOOKUP(A31,Data!A:G,5,FALSE)))</f>
        <v/>
      </c>
      <c r="F31" s="267"/>
      <c r="G31" s="92" t="str">
        <f>IF(ISNA(VLOOKUP(A31,Data!A:G,6,FALSE)),"",IF((VLOOKUP(A31,Data!A:G,6,FALSE)=0),"",VLOOKUP(A31,Data!A:G,6,FALSE)))</f>
        <v/>
      </c>
      <c r="H31" s="93" t="str">
        <f>IF(ISNA(VLOOKUP(A31,Data!A:G,7,FALSE)),"",IF((VLOOKUP(A31,Data!A:G,7,FALSE)=0),"",VLOOKUP(A31,Data!A:G,7,FALSE)))</f>
        <v/>
      </c>
    </row>
    <row r="32" spans="1:8" x14ac:dyDescent="0.2">
      <c r="A32" s="47">
        <v>20</v>
      </c>
      <c r="B32" s="52" t="str">
        <f>IF(ISNA(VLOOKUP(A32,Data!A:D,2,FALSE)),"",IF((VLOOKUP(A32,Data!A:D,2,FALSE)=0),"",VLOOKUP(A32,Data!A:D,2,FALSE)))</f>
        <v/>
      </c>
      <c r="C32" s="8" t="str">
        <f>IF(ISNA(VLOOKUP(A32,Data!A:D,4,FALSE)),"",IF((VLOOKUP(A32,Data!A:D,4,FALSE)=0),"",VLOOKUP(A32,Data!A:D,4,FALSE)))</f>
        <v/>
      </c>
      <c r="D32" s="30" t="str">
        <f>IF(ISNA(VLOOKUP(A32,Data!A:D,3,FALSE)),"",IF((VLOOKUP(A32,Data!A:D,3,FALSE)=0),"",VLOOKUP(A32,Data!A:D,3,FALSE)))</f>
        <v/>
      </c>
      <c r="E32" s="267" t="str">
        <f>IF(ISNA(VLOOKUP(A32,Data!A:G,5,FALSE)),"",IF((VLOOKUP(A32,Data!A:G,5,FALSE)=0),"",VLOOKUP(A32,Data!A:G,5,FALSE)))</f>
        <v/>
      </c>
      <c r="F32" s="267"/>
      <c r="G32" s="92" t="str">
        <f>IF(ISNA(VLOOKUP(A32,Data!A:G,6,FALSE)),"",IF((VLOOKUP(A32,Data!A:G,6,FALSE)=0),"",VLOOKUP(A32,Data!A:G,6,FALSE)))</f>
        <v/>
      </c>
      <c r="H32" s="93" t="str">
        <f>IF(ISNA(VLOOKUP(A32,Data!A:G,7,FALSE)),"",IF((VLOOKUP(A32,Data!A:G,7,FALSE)=0),"",VLOOKUP(A32,Data!A:G,7,FALSE)))</f>
        <v/>
      </c>
    </row>
    <row r="33" spans="1:8" x14ac:dyDescent="0.2">
      <c r="A33" s="47">
        <v>21</v>
      </c>
      <c r="B33" s="52" t="str">
        <f>IF(ISNA(VLOOKUP(A33,Data!A:D,2,FALSE)),"",IF((VLOOKUP(A33,Data!A:D,2,FALSE)=0),"",VLOOKUP(A33,Data!A:D,2,FALSE)))</f>
        <v/>
      </c>
      <c r="C33" s="8" t="str">
        <f>IF(ISNA(VLOOKUP(A33,Data!A:D,4,FALSE)),"",IF((VLOOKUP(A33,Data!A:D,4,FALSE)=0),"",VLOOKUP(A33,Data!A:D,4,FALSE)))</f>
        <v/>
      </c>
      <c r="D33" s="30" t="str">
        <f>IF(ISNA(VLOOKUP(A33,Data!A:D,3,FALSE)),"",IF((VLOOKUP(A33,Data!A:D,3,FALSE)=0),"",VLOOKUP(A33,Data!A:D,3,FALSE)))</f>
        <v/>
      </c>
      <c r="E33" s="267" t="str">
        <f>IF(ISNA(VLOOKUP(A33,Data!A:G,5,FALSE)),"",IF((VLOOKUP(A33,Data!A:G,5,FALSE)=0),"",VLOOKUP(A33,Data!A:G,5,FALSE)))</f>
        <v/>
      </c>
      <c r="F33" s="267"/>
      <c r="G33" s="92" t="str">
        <f>IF(ISNA(VLOOKUP(A33,Data!A:G,6,FALSE)),"",IF((VLOOKUP(A33,Data!A:G,6,FALSE)=0),"",VLOOKUP(A33,Data!A:G,6,FALSE)))</f>
        <v/>
      </c>
      <c r="H33" s="93" t="str">
        <f>IF(ISNA(VLOOKUP(A33,Data!A:G,7,FALSE)),"",IF((VLOOKUP(A33,Data!A:G,7,FALSE)=0),"",VLOOKUP(A33,Data!A:G,7,FALSE)))</f>
        <v/>
      </c>
    </row>
    <row r="34" spans="1:8" x14ac:dyDescent="0.2">
      <c r="A34" s="47">
        <v>22</v>
      </c>
      <c r="B34" s="52" t="str">
        <f>IF(ISNA(VLOOKUP(A34,Data!A:D,2,FALSE)),"",IF((VLOOKUP(A34,Data!A:D,2,FALSE)=0),"",VLOOKUP(A34,Data!A:D,2,FALSE)))</f>
        <v/>
      </c>
      <c r="C34" s="8" t="str">
        <f>IF(ISNA(VLOOKUP(A34,Data!A:D,4,FALSE)),"",IF((VLOOKUP(A34,Data!A:D,4,FALSE)=0),"",VLOOKUP(A34,Data!A:D,4,FALSE)))</f>
        <v/>
      </c>
      <c r="D34" s="30" t="str">
        <f>IF(ISNA(VLOOKUP(A34,Data!A:D,3,FALSE)),"",IF((VLOOKUP(A34,Data!A:D,3,FALSE)=0),"",VLOOKUP(A34,Data!A:D,3,FALSE)))</f>
        <v/>
      </c>
      <c r="E34" s="267" t="str">
        <f>IF(ISNA(VLOOKUP(A34,Data!A:G,5,FALSE)),"",IF((VLOOKUP(A34,Data!A:G,5,FALSE)=0),"",VLOOKUP(A34,Data!A:G,5,FALSE)))</f>
        <v/>
      </c>
      <c r="F34" s="267"/>
      <c r="G34" s="92" t="str">
        <f>IF(ISNA(VLOOKUP(A34,Data!A:G,6,FALSE)),"",IF((VLOOKUP(A34,Data!A:G,6,FALSE)=0),"",VLOOKUP(A34,Data!A:G,6,FALSE)))</f>
        <v/>
      </c>
      <c r="H34" s="93" t="str">
        <f>IF(ISNA(VLOOKUP(A34,Data!A:G,7,FALSE)),"",IF((VLOOKUP(A34,Data!A:G,7,FALSE)=0),"",VLOOKUP(A34,Data!A:G,7,FALSE)))</f>
        <v/>
      </c>
    </row>
    <row r="35" spans="1:8" x14ac:dyDescent="0.2">
      <c r="A35" s="47">
        <v>23</v>
      </c>
      <c r="B35" s="52" t="str">
        <f>IF(ISNA(VLOOKUP(A35,Data!A:D,2,FALSE)),"",IF((VLOOKUP(A35,Data!A:D,2,FALSE)=0),"",VLOOKUP(A35,Data!A:D,2,FALSE)))</f>
        <v/>
      </c>
      <c r="C35" s="8" t="str">
        <f>IF(ISNA(VLOOKUP(A35,Data!A:D,4,FALSE)),"",IF((VLOOKUP(A35,Data!A:D,4,FALSE)=0),"",VLOOKUP(A35,Data!A:D,4,FALSE)))</f>
        <v/>
      </c>
      <c r="D35" s="30" t="str">
        <f>IF(ISNA(VLOOKUP(A35,Data!A:D,3,FALSE)),"",IF((VLOOKUP(A35,Data!A:D,3,FALSE)=0),"",VLOOKUP(A35,Data!A:D,3,FALSE)))</f>
        <v/>
      </c>
      <c r="E35" s="267" t="str">
        <f>IF(ISNA(VLOOKUP(A35,Data!A:G,5,FALSE)),"",IF((VLOOKUP(A35,Data!A:G,5,FALSE)=0),"",VLOOKUP(A35,Data!A:G,5,FALSE)))</f>
        <v/>
      </c>
      <c r="F35" s="267"/>
      <c r="G35" s="92" t="str">
        <f>IF(ISNA(VLOOKUP(A35,Data!A:G,6,FALSE)),"",IF((VLOOKUP(A35,Data!A:G,6,FALSE)=0),"",VLOOKUP(A35,Data!A:G,6,FALSE)))</f>
        <v/>
      </c>
      <c r="H35" s="93" t="str">
        <f>IF(ISNA(VLOOKUP(A35,Data!A:G,7,FALSE)),"",IF((VLOOKUP(A35,Data!A:G,7,FALSE)=0),"",VLOOKUP(A35,Data!A:G,7,FALSE)))</f>
        <v/>
      </c>
    </row>
    <row r="36" spans="1:8" x14ac:dyDescent="0.2">
      <c r="A36" s="47">
        <v>24</v>
      </c>
      <c r="B36" s="52" t="str">
        <f>IF(ISNA(VLOOKUP(A36,Data!A:D,2,FALSE)),"",IF((VLOOKUP(A36,Data!A:D,2,FALSE)=0),"",VLOOKUP(A36,Data!A:D,2,FALSE)))</f>
        <v/>
      </c>
      <c r="C36" s="8" t="str">
        <f>IF(ISNA(VLOOKUP(A36,Data!A:D,4,FALSE)),"",IF((VLOOKUP(A36,Data!A:D,4,FALSE)=0),"",VLOOKUP(A36,Data!A:D,4,FALSE)))</f>
        <v/>
      </c>
      <c r="D36" s="30" t="str">
        <f>IF(ISNA(VLOOKUP(A36,Data!A:D,3,FALSE)),"",IF((VLOOKUP(A36,Data!A:D,3,FALSE)=0),"",VLOOKUP(A36,Data!A:D,3,FALSE)))</f>
        <v/>
      </c>
      <c r="E36" s="267" t="str">
        <f>IF(ISNA(VLOOKUP(A36,Data!A:G,5,FALSE)),"",IF((VLOOKUP(A36,Data!A:G,5,FALSE)=0),"",VLOOKUP(A36,Data!A:G,5,FALSE)))</f>
        <v/>
      </c>
      <c r="F36" s="267"/>
      <c r="G36" s="92" t="str">
        <f>IF(ISNA(VLOOKUP(A36,Data!A:G,6,FALSE)),"",IF((VLOOKUP(A36,Data!A:G,6,FALSE)=0),"",VLOOKUP(A36,Data!A:G,6,FALSE)))</f>
        <v/>
      </c>
      <c r="H36" s="93" t="str">
        <f>IF(ISNA(VLOOKUP(A36,Data!A:G,7,FALSE)),"",IF((VLOOKUP(A36,Data!A:G,7,FALSE)=0),"",VLOOKUP(A36,Data!A:G,7,FALSE)))</f>
        <v/>
      </c>
    </row>
    <row r="37" spans="1:8" hidden="1" x14ac:dyDescent="0.2">
      <c r="A37" s="47">
        <v>25</v>
      </c>
      <c r="B37" s="52" t="str">
        <f>IF(ISNA(VLOOKUP(A37,Data!A:D,2,FALSE)),"",IF((VLOOKUP(A37,Data!A:D,2,FALSE)=0),"",VLOOKUP(A37,Data!A:D,2,FALSE)))</f>
        <v/>
      </c>
      <c r="C37" s="8" t="str">
        <f>IF(ISNA(VLOOKUP(A37,Data!A:D,4,FALSE)),"",IF((VLOOKUP(A37,Data!A:D,4,FALSE)=0),"",VLOOKUP(A37,Data!A:D,4,FALSE)))</f>
        <v/>
      </c>
      <c r="D37" s="30" t="str">
        <f>IF(ISNA(VLOOKUP(A37,Data!A:D,3,FALSE)),"",IF((VLOOKUP(A37,Data!A:D,3,FALSE)=0),"",VLOOKUP(A37,Data!A:D,3,FALSE)))</f>
        <v/>
      </c>
      <c r="E37" s="267" t="str">
        <f>IF(ISNA(VLOOKUP(A37,Data!A:G,5,FALSE)),"",IF((VLOOKUP(A37,Data!A:G,5,FALSE)=0),"",VLOOKUP(A37,Data!A:G,5,FALSE)))</f>
        <v/>
      </c>
      <c r="F37" s="267"/>
      <c r="G37" s="92" t="str">
        <f>IF(ISNA(VLOOKUP(A37,Data!A:G,6,FALSE)),"",IF((VLOOKUP(A37,Data!A:G,6,FALSE)=0),"",VLOOKUP(A37,Data!A:G,6,FALSE)))</f>
        <v/>
      </c>
      <c r="H37" s="93" t="str">
        <f>IF(ISNA(VLOOKUP(A37,Data!A:G,7,FALSE)),"",IF((VLOOKUP(A37,Data!A:G,7,FALSE)=0),"",VLOOKUP(A37,Data!A:G,7,FALSE)))</f>
        <v/>
      </c>
    </row>
    <row r="38" spans="1:8" hidden="1" x14ac:dyDescent="0.2">
      <c r="A38" s="47">
        <v>26</v>
      </c>
      <c r="B38" s="52" t="str">
        <f>IF(ISNA(VLOOKUP(A38,Data!A:D,2,FALSE)),"",IF((VLOOKUP(A38,Data!A:D,2,FALSE)=0),"",VLOOKUP(A38,Data!A:D,2,FALSE)))</f>
        <v/>
      </c>
      <c r="C38" s="8" t="str">
        <f>IF(ISNA(VLOOKUP(A38,Data!A:D,4,FALSE)),"",IF((VLOOKUP(A38,Data!A:D,4,FALSE)=0),"",VLOOKUP(A38,Data!A:D,4,FALSE)))</f>
        <v/>
      </c>
      <c r="D38" s="30" t="str">
        <f>IF(ISNA(VLOOKUP(A38,Data!A:D,3,FALSE)),"",IF((VLOOKUP(A38,Data!A:D,3,FALSE)=0),"",VLOOKUP(A38,Data!A:D,3,FALSE)))</f>
        <v/>
      </c>
      <c r="E38" s="267" t="str">
        <f>IF(ISNA(VLOOKUP(A38,Data!A:G,5,FALSE)),"",IF((VLOOKUP(A38,Data!A:G,5,FALSE)=0),"",VLOOKUP(A38,Data!A:G,5,FALSE)))</f>
        <v/>
      </c>
      <c r="F38" s="267"/>
      <c r="G38" s="92" t="str">
        <f>IF(ISNA(VLOOKUP(A38,Data!A:G,6,FALSE)),"",IF((VLOOKUP(A38,Data!A:G,6,FALSE)=0),"",VLOOKUP(A38,Data!A:G,6,FALSE)))</f>
        <v/>
      </c>
      <c r="H38" s="93" t="str">
        <f>IF(ISNA(VLOOKUP(A38,Data!A:G,7,FALSE)),"",IF((VLOOKUP(A38,Data!A:G,7,FALSE)=0),"",VLOOKUP(A38,Data!A:G,7,FALSE)))</f>
        <v/>
      </c>
    </row>
    <row r="39" spans="1:8" hidden="1" x14ac:dyDescent="0.2">
      <c r="A39" s="47">
        <v>27</v>
      </c>
      <c r="B39" s="52" t="str">
        <f>IF(ISNA(VLOOKUP(A39,Data!A:D,2,FALSE)),"",IF((VLOOKUP(A39,Data!A:D,2,FALSE)=0),"",VLOOKUP(A39,Data!A:D,2,FALSE)))</f>
        <v/>
      </c>
      <c r="C39" s="8" t="str">
        <f>IF(ISNA(VLOOKUP(A39,Data!A:D,4,FALSE)),"",IF((VLOOKUP(A39,Data!A:D,4,FALSE)=0),"",VLOOKUP(A39,Data!A:D,4,FALSE)))</f>
        <v/>
      </c>
      <c r="D39" s="30" t="str">
        <f>IF(ISNA(VLOOKUP(A39,Data!A:D,3,FALSE)),"",IF((VLOOKUP(A39,Data!A:D,3,FALSE)=0),"",VLOOKUP(A39,Data!A:D,3,FALSE)))</f>
        <v/>
      </c>
      <c r="E39" s="267" t="str">
        <f>IF(ISNA(VLOOKUP(A39,Data!A:G,5,FALSE)),"",IF((VLOOKUP(A39,Data!A:G,5,FALSE)=0),"",VLOOKUP(A39,Data!A:G,5,FALSE)))</f>
        <v/>
      </c>
      <c r="F39" s="267"/>
      <c r="G39" s="92" t="str">
        <f>IF(ISNA(VLOOKUP(A39,Data!A:G,6,FALSE)),"",IF((VLOOKUP(A39,Data!A:G,6,FALSE)=0),"",VLOOKUP(A39,Data!A:G,6,FALSE)))</f>
        <v/>
      </c>
      <c r="H39" s="93" t="str">
        <f>IF(ISNA(VLOOKUP(A39,Data!A:G,7,FALSE)),"",IF((VLOOKUP(A39,Data!A:G,7,FALSE)=0),"",VLOOKUP(A39,Data!A:G,7,FALSE)))</f>
        <v/>
      </c>
    </row>
    <row r="40" spans="1:8" hidden="1" x14ac:dyDescent="0.2">
      <c r="A40" s="47">
        <v>28</v>
      </c>
      <c r="B40" s="52" t="str">
        <f>IF(ISNA(VLOOKUP(A40,Data!A:D,2,FALSE)),"",IF((VLOOKUP(A40,Data!A:D,2,FALSE)=0),"",VLOOKUP(A40,Data!A:D,2,FALSE)))</f>
        <v/>
      </c>
      <c r="C40" s="8" t="str">
        <f>IF(ISNA(VLOOKUP(A40,Data!A:D,4,FALSE)),"",IF((VLOOKUP(A40,Data!A:D,4,FALSE)=0),"",VLOOKUP(A40,Data!A:D,4,FALSE)))</f>
        <v/>
      </c>
      <c r="D40" s="30" t="str">
        <f>IF(ISNA(VLOOKUP(A40,Data!A:D,3,FALSE)),"",IF((VLOOKUP(A40,Data!A:D,3,FALSE)=0),"",VLOOKUP(A40,Data!A:D,3,FALSE)))</f>
        <v/>
      </c>
      <c r="E40" s="267" t="str">
        <f>IF(ISNA(VLOOKUP(A40,Data!A:G,5,FALSE)),"",IF((VLOOKUP(A40,Data!A:G,5,FALSE)=0),"",VLOOKUP(A40,Data!A:G,5,FALSE)))</f>
        <v/>
      </c>
      <c r="F40" s="267"/>
      <c r="G40" s="92" t="str">
        <f>IF(ISNA(VLOOKUP(A40,Data!A:G,6,FALSE)),"",IF((VLOOKUP(A40,Data!A:G,6,FALSE)=0),"",VLOOKUP(A40,Data!A:G,6,FALSE)))</f>
        <v/>
      </c>
      <c r="H40" s="93" t="str">
        <f>IF(ISNA(VLOOKUP(A40,Data!A:G,7,FALSE)),"",IF((VLOOKUP(A40,Data!A:G,7,FALSE)=0),"",VLOOKUP(A40,Data!A:G,7,FALSE)))</f>
        <v/>
      </c>
    </row>
    <row r="41" spans="1:8" hidden="1" x14ac:dyDescent="0.2">
      <c r="A41" s="47">
        <v>29</v>
      </c>
      <c r="B41" s="52" t="str">
        <f>IF(ISNA(VLOOKUP(A41,Data!A:D,2,FALSE)),"",IF((VLOOKUP(A41,Data!A:D,2,FALSE)=0),"",VLOOKUP(A41,Data!A:D,2,FALSE)))</f>
        <v/>
      </c>
      <c r="C41" s="8" t="str">
        <f>IF(ISNA(VLOOKUP(A41,Data!A:D,4,FALSE)),"",IF((VLOOKUP(A41,Data!A:D,4,FALSE)=0),"",VLOOKUP(A41,Data!A:D,4,FALSE)))</f>
        <v/>
      </c>
      <c r="D41" s="30" t="str">
        <f>IF(ISNA(VLOOKUP(A41,Data!A:D,3,FALSE)),"",IF((VLOOKUP(A41,Data!A:D,3,FALSE)=0),"",VLOOKUP(A41,Data!A:D,3,FALSE)))</f>
        <v/>
      </c>
      <c r="E41" s="267" t="str">
        <f>IF(ISNA(VLOOKUP(A41,Data!A:G,5,FALSE)),"",IF((VLOOKUP(A41,Data!A:G,5,FALSE)=0),"",VLOOKUP(A41,Data!A:G,5,FALSE)))</f>
        <v/>
      </c>
      <c r="F41" s="267"/>
      <c r="G41" s="92" t="str">
        <f>IF(ISNA(VLOOKUP(A41,Data!A:G,6,FALSE)),"",IF((VLOOKUP(A41,Data!A:G,6,FALSE)=0),"",VLOOKUP(A41,Data!A:G,6,FALSE)))</f>
        <v/>
      </c>
      <c r="H41" s="93" t="str">
        <f>IF(ISNA(VLOOKUP(A41,Data!A:G,7,FALSE)),"",IF((VLOOKUP(A41,Data!A:G,7,FALSE)=0),"",VLOOKUP(A41,Data!A:G,7,FALSE)))</f>
        <v/>
      </c>
    </row>
    <row r="42" spans="1:8" hidden="1" x14ac:dyDescent="0.2">
      <c r="A42" s="47">
        <v>30</v>
      </c>
      <c r="B42" s="52" t="str">
        <f>IF(ISNA(VLOOKUP(A42,Data!A:D,2,FALSE)),"",IF((VLOOKUP(A42,Data!A:D,2,FALSE)=0),"",VLOOKUP(A42,Data!A:D,2,FALSE)))</f>
        <v/>
      </c>
      <c r="C42" s="8" t="str">
        <f>IF(ISNA(VLOOKUP(A42,Data!A:D,4,FALSE)),"",IF((VLOOKUP(A42,Data!A:D,4,FALSE)=0),"",VLOOKUP(A42,Data!A:D,4,FALSE)))</f>
        <v/>
      </c>
      <c r="D42" s="30" t="str">
        <f>IF(ISNA(VLOOKUP(A42,Data!A:D,3,FALSE)),"",IF((VLOOKUP(A42,Data!A:D,3,FALSE)=0),"",VLOOKUP(A42,Data!A:D,3,FALSE)))</f>
        <v/>
      </c>
      <c r="E42" s="267" t="str">
        <f>IF(ISNA(VLOOKUP(A42,Data!A:G,5,FALSE)),"",IF((VLOOKUP(A42,Data!A:G,5,FALSE)=0),"",VLOOKUP(A42,Data!A:G,5,FALSE)))</f>
        <v/>
      </c>
      <c r="F42" s="267"/>
      <c r="G42" s="92" t="str">
        <f>IF(ISNA(VLOOKUP(A42,Data!A:G,6,FALSE)),"",IF((VLOOKUP(A42,Data!A:G,6,FALSE)=0),"",VLOOKUP(A42,Data!A:G,6,FALSE)))</f>
        <v/>
      </c>
      <c r="H42" s="93" t="str">
        <f>IF(ISNA(VLOOKUP(A42,Data!A:G,7,FALSE)),"",IF((VLOOKUP(A42,Data!A:G,7,FALSE)=0),"",VLOOKUP(A42,Data!A:G,7,FALSE)))</f>
        <v/>
      </c>
    </row>
    <row r="43" spans="1:8" hidden="1" x14ac:dyDescent="0.2">
      <c r="A43" s="47">
        <v>31</v>
      </c>
      <c r="B43" s="52" t="str">
        <f>IF(ISNA(VLOOKUP(A43,Data!A:D,2,FALSE)),"",IF((VLOOKUP(A43,Data!A:D,2,FALSE)=0),"",VLOOKUP(A43,Data!A:D,2,FALSE)))</f>
        <v/>
      </c>
      <c r="C43" s="8" t="str">
        <f>IF(ISNA(VLOOKUP(A43,Data!A:D,4,FALSE)),"",IF((VLOOKUP(A43,Data!A:D,4,FALSE)=0),"",VLOOKUP(A43,Data!A:D,4,FALSE)))</f>
        <v/>
      </c>
      <c r="D43" s="30" t="str">
        <f>IF(ISNA(VLOOKUP(A43,Data!A:D,3,FALSE)),"",IF((VLOOKUP(A43,Data!A:D,3,FALSE)=0),"",VLOOKUP(A43,Data!A:D,3,FALSE)))</f>
        <v/>
      </c>
      <c r="E43" s="267" t="str">
        <f>IF(ISNA(VLOOKUP(A43,Data!A:G,5,FALSE)),"",IF((VLOOKUP(A43,Data!A:G,5,FALSE)=0),"",VLOOKUP(A43,Data!A:G,5,FALSE)))</f>
        <v/>
      </c>
      <c r="F43" s="267"/>
      <c r="G43" s="92" t="str">
        <f>IF(ISNA(VLOOKUP(A43,Data!A:G,6,FALSE)),"",IF((VLOOKUP(A43,Data!A:G,6,FALSE)=0),"",VLOOKUP(A43,Data!A:G,6,FALSE)))</f>
        <v/>
      </c>
      <c r="H43" s="93" t="str">
        <f>IF(ISNA(VLOOKUP(A43,Data!A:G,7,FALSE)),"",IF((VLOOKUP(A43,Data!A:G,7,FALSE)=0),"",VLOOKUP(A43,Data!A:G,7,FALSE)))</f>
        <v/>
      </c>
    </row>
    <row r="44" spans="1:8" hidden="1" x14ac:dyDescent="0.2">
      <c r="A44" s="47">
        <v>32</v>
      </c>
      <c r="B44" s="52" t="str">
        <f>IF(ISNA(VLOOKUP(A44,Data!A:D,2,FALSE)),"",IF((VLOOKUP(A44,Data!A:D,2,FALSE)=0),"",VLOOKUP(A44,Data!A:D,2,FALSE)))</f>
        <v/>
      </c>
      <c r="C44" s="8" t="str">
        <f>IF(ISNA(VLOOKUP(A44,Data!A:D,4,FALSE)),"",IF((VLOOKUP(A44,Data!A:D,4,FALSE)=0),"",VLOOKUP(A44,Data!A:D,4,FALSE)))</f>
        <v/>
      </c>
      <c r="D44" s="30" t="str">
        <f>IF(ISNA(VLOOKUP(A44,Data!A:D,3,FALSE)),"",IF((VLOOKUP(A44,Data!A:D,3,FALSE)=0),"",VLOOKUP(A44,Data!A:D,3,FALSE)))</f>
        <v/>
      </c>
      <c r="E44" s="267" t="str">
        <f>IF(ISNA(VLOOKUP(A44,Data!A:G,5,FALSE)),"",IF((VLOOKUP(A44,Data!A:G,5,FALSE)=0),"",VLOOKUP(A44,Data!A:G,5,FALSE)))</f>
        <v/>
      </c>
      <c r="F44" s="267"/>
      <c r="G44" s="92" t="str">
        <f>IF(ISNA(VLOOKUP(A44,Data!A:G,6,FALSE)),"",IF((VLOOKUP(A44,Data!A:G,6,FALSE)=0),"",VLOOKUP(A44,Data!A:G,6,FALSE)))</f>
        <v/>
      </c>
      <c r="H44" s="93" t="str">
        <f>IF(ISNA(VLOOKUP(A44,Data!A:G,7,FALSE)),"",IF((VLOOKUP(A44,Data!A:G,7,FALSE)=0),"",VLOOKUP(A44,Data!A:G,7,FALSE)))</f>
        <v/>
      </c>
    </row>
    <row r="45" spans="1:8" hidden="1" x14ac:dyDescent="0.2">
      <c r="A45" s="47">
        <v>33</v>
      </c>
      <c r="B45" s="52" t="str">
        <f>IF(ISNA(VLOOKUP(A45,Data!A:D,2,FALSE)),"",IF((VLOOKUP(A45,Data!A:D,2,FALSE)=0),"",VLOOKUP(A45,Data!A:D,2,FALSE)))</f>
        <v/>
      </c>
      <c r="C45" s="8" t="str">
        <f>IF(ISNA(VLOOKUP(A45,Data!A:D,4,FALSE)),"",IF((VLOOKUP(A45,Data!A:D,4,FALSE)=0),"",VLOOKUP(A45,Data!A:D,4,FALSE)))</f>
        <v/>
      </c>
      <c r="D45" s="30" t="str">
        <f>IF(ISNA(VLOOKUP(A45,Data!A:D,3,FALSE)),"",IF((VLOOKUP(A45,Data!A:D,3,FALSE)=0),"",VLOOKUP(A45,Data!A:D,3,FALSE)))</f>
        <v/>
      </c>
      <c r="E45" s="267" t="str">
        <f>IF(ISNA(VLOOKUP(A45,Data!A:G,5,FALSE)),"",IF((VLOOKUP(A45,Data!A:G,5,FALSE)=0),"",VLOOKUP(A45,Data!A:G,5,FALSE)))</f>
        <v/>
      </c>
      <c r="F45" s="267"/>
      <c r="G45" s="92" t="str">
        <f>IF(ISNA(VLOOKUP(A45,Data!A:G,6,FALSE)),"",IF((VLOOKUP(A45,Data!A:G,6,FALSE)=0),"",VLOOKUP(A45,Data!A:G,6,FALSE)))</f>
        <v/>
      </c>
      <c r="H45" s="93" t="str">
        <f>IF(ISNA(VLOOKUP(A45,Data!A:G,7,FALSE)),"",IF((VLOOKUP(A45,Data!A:G,7,FALSE)=0),"",VLOOKUP(A45,Data!A:G,7,FALSE)))</f>
        <v/>
      </c>
    </row>
    <row r="46" spans="1:8" hidden="1" x14ac:dyDescent="0.2">
      <c r="A46" s="47">
        <v>34</v>
      </c>
      <c r="B46" s="52" t="str">
        <f>IF(ISNA(VLOOKUP(A46,Data!A:D,2,FALSE)),"",IF((VLOOKUP(A46,Data!A:D,2,FALSE)=0),"",VLOOKUP(A46,Data!A:D,2,FALSE)))</f>
        <v/>
      </c>
      <c r="C46" s="8" t="str">
        <f>IF(ISNA(VLOOKUP(A46,Data!A:D,4,FALSE)),"",IF((VLOOKUP(A46,Data!A:D,4,FALSE)=0),"",VLOOKUP(A46,Data!A:D,4,FALSE)))</f>
        <v/>
      </c>
      <c r="D46" s="30" t="str">
        <f>IF(ISNA(VLOOKUP(A46,Data!A:D,3,FALSE)),"",IF((VLOOKUP(A46,Data!A:D,3,FALSE)=0),"",VLOOKUP(A46,Data!A:D,3,FALSE)))</f>
        <v/>
      </c>
      <c r="E46" s="267" t="str">
        <f>IF(ISNA(VLOOKUP(A46,Data!A:G,5,FALSE)),"",IF((VLOOKUP(A46,Data!A:G,5,FALSE)=0),"",VLOOKUP(A46,Data!A:G,5,FALSE)))</f>
        <v/>
      </c>
      <c r="F46" s="267"/>
      <c r="G46" s="92" t="str">
        <f>IF(ISNA(VLOOKUP(A46,Data!A:G,6,FALSE)),"",IF((VLOOKUP(A46,Data!A:G,6,FALSE)=0),"",VLOOKUP(A46,Data!A:G,6,FALSE)))</f>
        <v/>
      </c>
      <c r="H46" s="93" t="str">
        <f>IF(ISNA(VLOOKUP(A46,Data!A:G,7,FALSE)),"",IF((VLOOKUP(A46,Data!A:G,7,FALSE)=0),"",VLOOKUP(A46,Data!A:G,7,FALSE)))</f>
        <v/>
      </c>
    </row>
    <row r="47" spans="1:8" hidden="1" x14ac:dyDescent="0.2">
      <c r="A47" s="47">
        <v>35</v>
      </c>
      <c r="B47" s="52" t="str">
        <f>IF(ISNA(VLOOKUP(A47,Data!A:D,2,FALSE)),"",IF((VLOOKUP(A47,Data!A:D,2,FALSE)=0),"",VLOOKUP(A47,Data!A:D,2,FALSE)))</f>
        <v/>
      </c>
      <c r="C47" s="8" t="str">
        <f>IF(ISNA(VLOOKUP(A47,Data!A:D,4,FALSE)),"",IF((VLOOKUP(A47,Data!A:D,4,FALSE)=0),"",VLOOKUP(A47,Data!A:D,4,FALSE)))</f>
        <v/>
      </c>
      <c r="D47" s="30" t="str">
        <f>IF(ISNA(VLOOKUP(A47,Data!A:D,3,FALSE)),"",IF((VLOOKUP(A47,Data!A:D,3,FALSE)=0),"",VLOOKUP(A47,Data!A:D,3,FALSE)))</f>
        <v/>
      </c>
      <c r="E47" s="267" t="str">
        <f>IF(ISNA(VLOOKUP(A47,Data!A:G,5,FALSE)),"",IF((VLOOKUP(A47,Data!A:G,5,FALSE)=0),"",VLOOKUP(A47,Data!A:G,5,FALSE)))</f>
        <v/>
      </c>
      <c r="F47" s="267"/>
      <c r="G47" s="92" t="str">
        <f>IF(ISNA(VLOOKUP(A47,Data!A:G,6,FALSE)),"",IF((VLOOKUP(A47,Data!A:G,6,FALSE)=0),"",VLOOKUP(A47,Data!A:G,6,FALSE)))</f>
        <v/>
      </c>
      <c r="H47" s="93" t="str">
        <f>IF(ISNA(VLOOKUP(A47,Data!A:G,7,FALSE)),"",IF((VLOOKUP(A47,Data!A:G,7,FALSE)=0),"",VLOOKUP(A47,Data!A:G,7,FALSE)))</f>
        <v/>
      </c>
    </row>
    <row r="48" spans="1:8" hidden="1" x14ac:dyDescent="0.2">
      <c r="A48" s="47">
        <v>36</v>
      </c>
      <c r="B48" s="52" t="str">
        <f>IF(ISNA(VLOOKUP(A48,Data!A:D,2,FALSE)),"",IF((VLOOKUP(A48,Data!A:D,2,FALSE)=0),"",VLOOKUP(A48,Data!A:D,2,FALSE)))</f>
        <v/>
      </c>
      <c r="C48" s="8" t="str">
        <f>IF(ISNA(VLOOKUP(A48,Data!A:D,4,FALSE)),"",IF((VLOOKUP(A48,Data!A:D,4,FALSE)=0),"",VLOOKUP(A48,Data!A:D,4,FALSE)))</f>
        <v/>
      </c>
      <c r="D48" s="30" t="str">
        <f>IF(ISNA(VLOOKUP(A48,Data!A:D,3,FALSE)),"",IF((VLOOKUP(A48,Data!A:D,3,FALSE)=0),"",VLOOKUP(A48,Data!A:D,3,FALSE)))</f>
        <v/>
      </c>
      <c r="E48" s="267" t="str">
        <f>IF(ISNA(VLOOKUP(A48,Data!A:G,5,FALSE)),"",IF((VLOOKUP(A48,Data!A:G,5,FALSE)=0),"",VLOOKUP(A48,Data!A:G,5,FALSE)))</f>
        <v/>
      </c>
      <c r="F48" s="267"/>
      <c r="G48" s="92" t="str">
        <f>IF(ISNA(VLOOKUP(A48,Data!A:G,6,FALSE)),"",IF((VLOOKUP(A48,Data!A:G,6,FALSE)=0),"",VLOOKUP(A48,Data!A:G,6,FALSE)))</f>
        <v/>
      </c>
      <c r="H48" s="93" t="str">
        <f>IF(ISNA(VLOOKUP(A48,Data!A:G,7,FALSE)),"",IF((VLOOKUP(A48,Data!A:G,7,FALSE)=0),"",VLOOKUP(A48,Data!A:G,7,FALSE)))</f>
        <v/>
      </c>
    </row>
    <row r="49" spans="1:8" hidden="1" x14ac:dyDescent="0.2">
      <c r="A49" s="47">
        <v>37</v>
      </c>
      <c r="B49" s="52" t="str">
        <f>IF(ISNA(VLOOKUP(A49,Data!A:D,2,FALSE)),"",IF((VLOOKUP(A49,Data!A:D,2,FALSE)=0),"",VLOOKUP(A49,Data!A:D,2,FALSE)))</f>
        <v/>
      </c>
      <c r="C49" s="8" t="str">
        <f>IF(ISNA(VLOOKUP(A49,Data!A:D,4,FALSE)),"",IF((VLOOKUP(A49,Data!A:D,4,FALSE)=0),"",VLOOKUP(A49,Data!A:D,4,FALSE)))</f>
        <v/>
      </c>
      <c r="D49" s="30" t="str">
        <f>IF(ISNA(VLOOKUP(A49,Data!A:D,3,FALSE)),"",IF((VLOOKUP(A49,Data!A:D,3,FALSE)=0),"",VLOOKUP(A49,Data!A:D,3,FALSE)))</f>
        <v/>
      </c>
      <c r="E49" s="267" t="str">
        <f>IF(ISNA(VLOOKUP(A49,Data!A:G,5,FALSE)),"",IF((VLOOKUP(A49,Data!A:G,5,FALSE)=0),"",VLOOKUP(A49,Data!A:G,5,FALSE)))</f>
        <v/>
      </c>
      <c r="F49" s="267"/>
      <c r="G49" s="92" t="str">
        <f>IF(ISNA(VLOOKUP(A49,Data!A:G,6,FALSE)),"",IF((VLOOKUP(A49,Data!A:G,6,FALSE)=0),"",VLOOKUP(A49,Data!A:G,6,FALSE)))</f>
        <v/>
      </c>
      <c r="H49" s="93" t="str">
        <f>IF(ISNA(VLOOKUP(A49,Data!A:G,7,FALSE)),"",IF((VLOOKUP(A49,Data!A:G,7,FALSE)=0),"",VLOOKUP(A49,Data!A:G,7,FALSE)))</f>
        <v/>
      </c>
    </row>
    <row r="50" spans="1:8" hidden="1" x14ac:dyDescent="0.2">
      <c r="A50" s="47">
        <v>38</v>
      </c>
      <c r="B50" s="52" t="str">
        <f>IF(ISNA(VLOOKUP(A50,Data!A:D,2,FALSE)),"",IF((VLOOKUP(A50,Data!A:D,2,FALSE)=0),"",VLOOKUP(A50,Data!A:D,2,FALSE)))</f>
        <v/>
      </c>
      <c r="C50" s="8" t="str">
        <f>IF(ISNA(VLOOKUP(A50,Data!A:D,4,FALSE)),"",IF((VLOOKUP(A50,Data!A:D,4,FALSE)=0),"",VLOOKUP(A50,Data!A:D,4,FALSE)))</f>
        <v/>
      </c>
      <c r="D50" s="30" t="str">
        <f>IF(ISNA(VLOOKUP(A50,Data!A:D,3,FALSE)),"",IF((VLOOKUP(A50,Data!A:D,3,FALSE)=0),"",VLOOKUP(A50,Data!A:D,3,FALSE)))</f>
        <v/>
      </c>
      <c r="E50" s="267" t="str">
        <f>IF(ISNA(VLOOKUP(A50,Data!A:G,5,FALSE)),"",IF((VLOOKUP(A50,Data!A:G,5,FALSE)=0),"",VLOOKUP(A50,Data!A:G,5,FALSE)))</f>
        <v/>
      </c>
      <c r="F50" s="267"/>
      <c r="G50" s="92" t="str">
        <f>IF(ISNA(VLOOKUP(A50,Data!A:G,6,FALSE)),"",IF((VLOOKUP(A50,Data!A:G,6,FALSE)=0),"",VLOOKUP(A50,Data!A:G,6,FALSE)))</f>
        <v/>
      </c>
      <c r="H50" s="93" t="str">
        <f>IF(ISNA(VLOOKUP(A50,Data!A:G,7,FALSE)),"",IF((VLOOKUP(A50,Data!A:G,7,FALSE)=0),"",VLOOKUP(A50,Data!A:G,7,FALSE)))</f>
        <v/>
      </c>
    </row>
    <row r="51" spans="1:8" hidden="1" x14ac:dyDescent="0.2">
      <c r="A51" s="47">
        <v>39</v>
      </c>
      <c r="B51" s="52" t="str">
        <f>IF(ISNA(VLOOKUP(A51,Data!A:D,2,FALSE)),"",IF((VLOOKUP(A51,Data!A:D,2,FALSE)=0),"",VLOOKUP(A51,Data!A:D,2,FALSE)))</f>
        <v/>
      </c>
      <c r="C51" s="8" t="str">
        <f>IF(ISNA(VLOOKUP(A51,Data!A:D,4,FALSE)),"",IF((VLOOKUP(A51,Data!A:D,4,FALSE)=0),"",VLOOKUP(A51,Data!A:D,4,FALSE)))</f>
        <v/>
      </c>
      <c r="D51" s="30" t="str">
        <f>IF(ISNA(VLOOKUP(A51,Data!A:D,3,FALSE)),"",IF((VLOOKUP(A51,Data!A:D,3,FALSE)=0),"",VLOOKUP(A51,Data!A:D,3,FALSE)))</f>
        <v/>
      </c>
      <c r="E51" s="267" t="str">
        <f>IF(ISNA(VLOOKUP(A51,Data!A:G,5,FALSE)),"",IF((VLOOKUP(A51,Data!A:G,5,FALSE)=0),"",VLOOKUP(A51,Data!A:G,5,FALSE)))</f>
        <v/>
      </c>
      <c r="F51" s="267"/>
      <c r="G51" s="92" t="str">
        <f>IF(ISNA(VLOOKUP(A51,Data!A:G,6,FALSE)),"",IF((VLOOKUP(A51,Data!A:G,6,FALSE)=0),"",VLOOKUP(A51,Data!A:G,6,FALSE)))</f>
        <v/>
      </c>
      <c r="H51" s="93" t="str">
        <f>IF(ISNA(VLOOKUP(A51,Data!A:G,7,FALSE)),"",IF((VLOOKUP(A51,Data!A:G,7,FALSE)=0),"",VLOOKUP(A51,Data!A:G,7,FALSE)))</f>
        <v/>
      </c>
    </row>
    <row r="52" spans="1:8" hidden="1" x14ac:dyDescent="0.2">
      <c r="A52" s="47">
        <v>40</v>
      </c>
      <c r="B52" s="52" t="str">
        <f>IF(ISNA(VLOOKUP(A52,Data!A:D,2,FALSE)),"",IF((VLOOKUP(A52,Data!A:D,2,FALSE)=0),"",VLOOKUP(A52,Data!A:D,2,FALSE)))</f>
        <v/>
      </c>
      <c r="C52" s="8" t="str">
        <f>IF(ISNA(VLOOKUP(A52,Data!A:D,4,FALSE)),"",IF((VLOOKUP(A52,Data!A:D,4,FALSE)=0),"",VLOOKUP(A52,Data!A:D,4,FALSE)))</f>
        <v/>
      </c>
      <c r="D52" s="30" t="str">
        <f>IF(ISNA(VLOOKUP(A52,Data!A:D,3,FALSE)),"",IF((VLOOKUP(A52,Data!A:D,3,FALSE)=0),"",VLOOKUP(A52,Data!A:D,3,FALSE)))</f>
        <v/>
      </c>
      <c r="E52" s="267" t="str">
        <f>IF(ISNA(VLOOKUP(A52,Data!A:G,5,FALSE)),"",IF((VLOOKUP(A52,Data!A:G,5,FALSE)=0),"",VLOOKUP(A52,Data!A:G,5,FALSE)))</f>
        <v/>
      </c>
      <c r="F52" s="267"/>
      <c r="G52" s="92" t="str">
        <f>IF(ISNA(VLOOKUP(A52,Data!A:G,6,FALSE)),"",IF((VLOOKUP(A52,Data!A:G,6,FALSE)=0),"",VLOOKUP(A52,Data!A:G,6,FALSE)))</f>
        <v/>
      </c>
      <c r="H52" s="93" t="str">
        <f>IF(ISNA(VLOOKUP(A52,Data!A:G,7,FALSE)),"",IF((VLOOKUP(A52,Data!A:G,7,FALSE)=0),"",VLOOKUP(A52,Data!A:G,7,FALSE)))</f>
        <v/>
      </c>
    </row>
    <row r="53" spans="1:8" hidden="1" x14ac:dyDescent="0.2">
      <c r="A53" s="47">
        <v>41</v>
      </c>
      <c r="B53" s="52" t="str">
        <f>IF(ISNA(VLOOKUP(A53,Data!A:D,2,FALSE)),"",IF((VLOOKUP(A53,Data!A:D,2,FALSE)=0),"",VLOOKUP(A53,Data!A:D,2,FALSE)))</f>
        <v/>
      </c>
      <c r="C53" s="8" t="str">
        <f>IF(ISNA(VLOOKUP(A53,Data!A:D,4,FALSE)),"",IF((VLOOKUP(A53,Data!A:D,4,FALSE)=0),"",VLOOKUP(A53,Data!A:D,4,FALSE)))</f>
        <v/>
      </c>
      <c r="D53" s="30" t="str">
        <f>IF(ISNA(VLOOKUP(A53,Data!A:D,3,FALSE)),"",IF((VLOOKUP(A53,Data!A:D,3,FALSE)=0),"",VLOOKUP(A53,Data!A:D,3,FALSE)))</f>
        <v/>
      </c>
      <c r="E53" s="267" t="str">
        <f>IF(ISNA(VLOOKUP(A53,Data!A:G,5,FALSE)),"",IF((VLOOKUP(A53,Data!A:G,5,FALSE)=0),"",VLOOKUP(A53,Data!A:G,5,FALSE)))</f>
        <v/>
      </c>
      <c r="F53" s="267"/>
      <c r="G53" s="92" t="str">
        <f>IF(ISNA(VLOOKUP(A53,Data!A:G,6,FALSE)),"",IF((VLOOKUP(A53,Data!A:G,6,FALSE)=0),"",VLOOKUP(A53,Data!A:G,6,FALSE)))</f>
        <v/>
      </c>
      <c r="H53" s="93" t="str">
        <f>IF(ISNA(VLOOKUP(A53,Data!A:G,7,FALSE)),"",IF((VLOOKUP(A53,Data!A:G,7,FALSE)=0),"",VLOOKUP(A53,Data!A:G,7,FALSE)))</f>
        <v/>
      </c>
    </row>
    <row r="54" spans="1:8" hidden="1" x14ac:dyDescent="0.2">
      <c r="A54" s="47">
        <v>42</v>
      </c>
      <c r="B54" s="52" t="str">
        <f>IF(ISNA(VLOOKUP(A54,Data!A:D,2,FALSE)),"",IF((VLOOKUP(A54,Data!A:D,2,FALSE)=0),"",VLOOKUP(A54,Data!A:D,2,FALSE)))</f>
        <v/>
      </c>
      <c r="C54" s="8" t="str">
        <f>IF(ISNA(VLOOKUP(A54,Data!A:D,4,FALSE)),"",IF((VLOOKUP(A54,Data!A:D,4,FALSE)=0),"",VLOOKUP(A54,Data!A:D,4,FALSE)))</f>
        <v/>
      </c>
      <c r="D54" s="30" t="str">
        <f>IF(ISNA(VLOOKUP(A54,Data!A:D,3,FALSE)),"",IF((VLOOKUP(A54,Data!A:D,3,FALSE)=0),"",VLOOKUP(A54,Data!A:D,3,FALSE)))</f>
        <v/>
      </c>
      <c r="E54" s="267" t="str">
        <f>IF(ISNA(VLOOKUP(A54,Data!A:G,5,FALSE)),"",IF((VLOOKUP(A54,Data!A:G,5,FALSE)=0),"",VLOOKUP(A54,Data!A:G,5,FALSE)))</f>
        <v/>
      </c>
      <c r="F54" s="267"/>
      <c r="G54" s="92" t="str">
        <f>IF(ISNA(VLOOKUP(A54,Data!A:G,6,FALSE)),"",IF((VLOOKUP(A54,Data!A:G,6,FALSE)=0),"",VLOOKUP(A54,Data!A:G,6,FALSE)))</f>
        <v/>
      </c>
      <c r="H54" s="93" t="str">
        <f>IF(ISNA(VLOOKUP(A54,Data!A:G,7,FALSE)),"",IF((VLOOKUP(A54,Data!A:G,7,FALSE)=0),"",VLOOKUP(A54,Data!A:G,7,FALSE)))</f>
        <v/>
      </c>
    </row>
    <row r="55" spans="1:8" hidden="1" x14ac:dyDescent="0.2">
      <c r="A55" s="47">
        <v>43</v>
      </c>
      <c r="B55" s="52" t="str">
        <f>IF(ISNA(VLOOKUP(A55,Data!A:D,2,FALSE)),"",IF((VLOOKUP(A55,Data!A:D,2,FALSE)=0),"",VLOOKUP(A55,Data!A:D,2,FALSE)))</f>
        <v/>
      </c>
      <c r="C55" s="8" t="str">
        <f>IF(ISNA(VLOOKUP(A55,Data!A:D,4,FALSE)),"",IF((VLOOKUP(A55,Data!A:D,4,FALSE)=0),"",VLOOKUP(A55,Data!A:D,4,FALSE)))</f>
        <v/>
      </c>
      <c r="D55" s="30" t="str">
        <f>IF(ISNA(VLOOKUP(A55,Data!A:D,3,FALSE)),"",IF((VLOOKUP(A55,Data!A:D,3,FALSE)=0),"",VLOOKUP(A55,Data!A:D,3,FALSE)))</f>
        <v/>
      </c>
      <c r="E55" s="267" t="str">
        <f>IF(ISNA(VLOOKUP(A55,Data!A:G,5,FALSE)),"",IF((VLOOKUP(A55,Data!A:G,5,FALSE)=0),"",VLOOKUP(A55,Data!A:G,5,FALSE)))</f>
        <v/>
      </c>
      <c r="F55" s="267"/>
      <c r="G55" s="92" t="str">
        <f>IF(ISNA(VLOOKUP(A55,Data!A:G,6,FALSE)),"",IF((VLOOKUP(A55,Data!A:G,6,FALSE)=0),"",VLOOKUP(A55,Data!A:G,6,FALSE)))</f>
        <v/>
      </c>
      <c r="H55" s="93" t="str">
        <f>IF(ISNA(VLOOKUP(A55,Data!A:G,7,FALSE)),"",IF((VLOOKUP(A55,Data!A:G,7,FALSE)=0),"",VLOOKUP(A55,Data!A:G,7,FALSE)))</f>
        <v/>
      </c>
    </row>
    <row r="56" spans="1:8" hidden="1" x14ac:dyDescent="0.2">
      <c r="A56" s="47">
        <v>44</v>
      </c>
      <c r="B56" s="52" t="str">
        <f>IF(ISNA(VLOOKUP(A56,Data!A:D,2,FALSE)),"",IF((VLOOKUP(A56,Data!A:D,2,FALSE)=0),"",VLOOKUP(A56,Data!A:D,2,FALSE)))</f>
        <v/>
      </c>
      <c r="C56" s="8" t="str">
        <f>IF(ISNA(VLOOKUP(A56,Data!A:D,4,FALSE)),"",IF((VLOOKUP(A56,Data!A:D,4,FALSE)=0),"",VLOOKUP(A56,Data!A:D,4,FALSE)))</f>
        <v/>
      </c>
      <c r="D56" s="30" t="str">
        <f>IF(ISNA(VLOOKUP(A56,Data!A:D,3,FALSE)),"",IF((VLOOKUP(A56,Data!A:D,3,FALSE)=0),"",VLOOKUP(A56,Data!A:D,3,FALSE)))</f>
        <v/>
      </c>
      <c r="E56" s="267" t="str">
        <f>IF(ISNA(VLOOKUP(A56,Data!A:G,5,FALSE)),"",IF((VLOOKUP(A56,Data!A:G,5,FALSE)=0),"",VLOOKUP(A56,Data!A:G,5,FALSE)))</f>
        <v/>
      </c>
      <c r="F56" s="267"/>
      <c r="G56" s="92" t="str">
        <f>IF(ISNA(VLOOKUP(A56,Data!A:G,6,FALSE)),"",IF((VLOOKUP(A56,Data!A:G,6,FALSE)=0),"",VLOOKUP(A56,Data!A:G,6,FALSE)))</f>
        <v/>
      </c>
      <c r="H56" s="93" t="str">
        <f>IF(ISNA(VLOOKUP(A56,Data!A:G,7,FALSE)),"",IF((VLOOKUP(A56,Data!A:G,7,FALSE)=0),"",VLOOKUP(A56,Data!A:G,7,FALSE)))</f>
        <v/>
      </c>
    </row>
    <row r="57" spans="1:8" hidden="1" x14ac:dyDescent="0.2">
      <c r="A57" s="47">
        <v>45</v>
      </c>
      <c r="B57" s="52" t="str">
        <f>IF(ISNA(VLOOKUP(A57,Data!A:D,2,FALSE)),"",IF((VLOOKUP(A57,Data!A:D,2,FALSE)=0),"",VLOOKUP(A57,Data!A:D,2,FALSE)))</f>
        <v/>
      </c>
      <c r="C57" s="8" t="str">
        <f>IF(ISNA(VLOOKUP(A57,Data!A:D,4,FALSE)),"",IF((VLOOKUP(A57,Data!A:D,4,FALSE)=0),"",VLOOKUP(A57,Data!A:D,4,FALSE)))</f>
        <v/>
      </c>
      <c r="D57" s="30" t="str">
        <f>IF(ISNA(VLOOKUP(A57,Data!A:D,3,FALSE)),"",IF((VLOOKUP(A57,Data!A:D,3,FALSE)=0),"",VLOOKUP(A57,Data!A:D,3,FALSE)))</f>
        <v/>
      </c>
      <c r="E57" s="267" t="str">
        <f>IF(ISNA(VLOOKUP(A57,Data!A:G,5,FALSE)),"",IF((VLOOKUP(A57,Data!A:G,5,FALSE)=0),"",VLOOKUP(A57,Data!A:G,5,FALSE)))</f>
        <v/>
      </c>
      <c r="F57" s="267"/>
      <c r="G57" s="92" t="str">
        <f>IF(ISNA(VLOOKUP(A57,Data!A:G,6,FALSE)),"",IF((VLOOKUP(A57,Data!A:G,6,FALSE)=0),"",VLOOKUP(A57,Data!A:G,6,FALSE)))</f>
        <v/>
      </c>
      <c r="H57" s="93" t="str">
        <f>IF(ISNA(VLOOKUP(A57,Data!A:G,7,FALSE)),"",IF((VLOOKUP(A57,Data!A:G,7,FALSE)=0),"",VLOOKUP(A57,Data!A:G,7,FALSE)))</f>
        <v/>
      </c>
    </row>
    <row r="58" spans="1:8" hidden="1" x14ac:dyDescent="0.2">
      <c r="A58" s="47">
        <v>46</v>
      </c>
      <c r="B58" s="52" t="str">
        <f>IF(ISNA(VLOOKUP(A58,Data!A:D,2,FALSE)),"",IF((VLOOKUP(A58,Data!A:D,2,FALSE)=0),"",VLOOKUP(A58,Data!A:D,2,FALSE)))</f>
        <v/>
      </c>
      <c r="C58" s="8" t="str">
        <f>IF(ISNA(VLOOKUP(A58,Data!A:D,4,FALSE)),"",IF((VLOOKUP(A58,Data!A:D,4,FALSE)=0),"",VLOOKUP(A58,Data!A:D,4,FALSE)))</f>
        <v/>
      </c>
      <c r="D58" s="30" t="str">
        <f>IF(ISNA(VLOOKUP(A58,Data!A:D,3,FALSE)),"",IF((VLOOKUP(A58,Data!A:D,3,FALSE)=0),"",VLOOKUP(A58,Data!A:D,3,FALSE)))</f>
        <v/>
      </c>
      <c r="E58" s="267" t="str">
        <f>IF(ISNA(VLOOKUP(A58,Data!A:G,5,FALSE)),"",IF((VLOOKUP(A58,Data!A:G,5,FALSE)=0),"",VLOOKUP(A58,Data!A:G,5,FALSE)))</f>
        <v/>
      </c>
      <c r="F58" s="267"/>
      <c r="G58" s="92" t="str">
        <f>IF(ISNA(VLOOKUP(A58,Data!A:G,6,FALSE)),"",IF((VLOOKUP(A58,Data!A:G,6,FALSE)=0),"",VLOOKUP(A58,Data!A:G,6,FALSE)))</f>
        <v/>
      </c>
      <c r="H58" s="93" t="str">
        <f>IF(ISNA(VLOOKUP(A58,Data!A:G,7,FALSE)),"",IF((VLOOKUP(A58,Data!A:G,7,FALSE)=0),"",VLOOKUP(A58,Data!A:G,7,FALSE)))</f>
        <v/>
      </c>
    </row>
    <row r="59" spans="1:8" hidden="1" x14ac:dyDescent="0.2">
      <c r="A59" s="47">
        <v>47</v>
      </c>
      <c r="B59" s="52" t="str">
        <f>IF(ISNA(VLOOKUP(A59,Data!A:D,2,FALSE)),"",IF((VLOOKUP(A59,Data!A:D,2,FALSE)=0),"",VLOOKUP(A59,Data!A:D,2,FALSE)))</f>
        <v/>
      </c>
      <c r="C59" s="8" t="str">
        <f>IF(ISNA(VLOOKUP(A59,Data!A:D,4,FALSE)),"",IF((VLOOKUP(A59,Data!A:D,4,FALSE)=0),"",VLOOKUP(A59,Data!A:D,4,FALSE)))</f>
        <v/>
      </c>
      <c r="D59" s="30" t="str">
        <f>IF(ISNA(VLOOKUP(A59,Data!A:D,3,FALSE)),"",IF((VLOOKUP(A59,Data!A:D,3,FALSE)=0),"",VLOOKUP(A59,Data!A:D,3,FALSE)))</f>
        <v/>
      </c>
      <c r="E59" s="267" t="str">
        <f>IF(ISNA(VLOOKUP(A59,Data!A:G,5,FALSE)),"",IF((VLOOKUP(A59,Data!A:G,5,FALSE)=0),"",VLOOKUP(A59,Data!A:G,5,FALSE)))</f>
        <v/>
      </c>
      <c r="F59" s="267"/>
      <c r="G59" s="92" t="str">
        <f>IF(ISNA(VLOOKUP(A59,Data!A:G,6,FALSE)),"",IF((VLOOKUP(A59,Data!A:G,6,FALSE)=0),"",VLOOKUP(A59,Data!A:G,6,FALSE)))</f>
        <v/>
      </c>
      <c r="H59" s="93" t="str">
        <f>IF(ISNA(VLOOKUP(A59,Data!A:G,7,FALSE)),"",IF((VLOOKUP(A59,Data!A:G,7,FALSE)=0),"",VLOOKUP(A59,Data!A:G,7,FALSE)))</f>
        <v/>
      </c>
    </row>
    <row r="60" spans="1:8" hidden="1" x14ac:dyDescent="0.2">
      <c r="A60" s="47">
        <v>48</v>
      </c>
      <c r="B60" s="52" t="str">
        <f>IF(ISNA(VLOOKUP(A60,Data!A:D,2,FALSE)),"",IF((VLOOKUP(A60,Data!A:D,2,FALSE)=0),"",VLOOKUP(A60,Data!A:D,2,FALSE)))</f>
        <v/>
      </c>
      <c r="C60" s="8" t="str">
        <f>IF(ISNA(VLOOKUP(A60,Data!A:D,4,FALSE)),"",IF((VLOOKUP(A60,Data!A:D,4,FALSE)=0),"",VLOOKUP(A60,Data!A:D,4,FALSE)))</f>
        <v/>
      </c>
      <c r="D60" s="30" t="str">
        <f>IF(ISNA(VLOOKUP(A60,Data!A:D,3,FALSE)),"",IF((VLOOKUP(A60,Data!A:D,3,FALSE)=0),"",VLOOKUP(A60,Data!A:D,3,FALSE)))</f>
        <v/>
      </c>
      <c r="E60" s="267" t="str">
        <f>IF(ISNA(VLOOKUP(A60,Data!A:G,5,FALSE)),"",IF((VLOOKUP(A60,Data!A:G,5,FALSE)=0),"",VLOOKUP(A60,Data!A:G,5,FALSE)))</f>
        <v/>
      </c>
      <c r="F60" s="267"/>
      <c r="G60" s="92" t="str">
        <f>IF(ISNA(VLOOKUP(A60,Data!A:G,6,FALSE)),"",IF((VLOOKUP(A60,Data!A:G,6,FALSE)=0),"",VLOOKUP(A60,Data!A:G,6,FALSE)))</f>
        <v/>
      </c>
      <c r="H60" s="93" t="str">
        <f>IF(ISNA(VLOOKUP(A60,Data!A:G,7,FALSE)),"",IF((VLOOKUP(A60,Data!A:G,7,FALSE)=0),"",VLOOKUP(A60,Data!A:G,7,FALSE)))</f>
        <v/>
      </c>
    </row>
    <row r="61" spans="1:8" hidden="1" x14ac:dyDescent="0.2">
      <c r="A61" s="47">
        <v>49</v>
      </c>
      <c r="B61" s="52" t="str">
        <f>IF(ISNA(VLOOKUP(A61,Data!A:D,2,FALSE)),"",IF((VLOOKUP(A61,Data!A:D,2,FALSE)=0),"",VLOOKUP(A61,Data!A:D,2,FALSE)))</f>
        <v/>
      </c>
      <c r="C61" s="8" t="str">
        <f>IF(ISNA(VLOOKUP(A61,Data!A:D,4,FALSE)),"",IF((VLOOKUP(A61,Data!A:D,4,FALSE)=0),"",VLOOKUP(A61,Data!A:D,4,FALSE)))</f>
        <v/>
      </c>
      <c r="D61" s="30" t="str">
        <f>IF(ISNA(VLOOKUP(A61,Data!A:D,3,FALSE)),"",IF((VLOOKUP(A61,Data!A:D,3,FALSE)=0),"",VLOOKUP(A61,Data!A:D,3,FALSE)))</f>
        <v/>
      </c>
      <c r="E61" s="267" t="str">
        <f>IF(ISNA(VLOOKUP(A61,Data!A:G,5,FALSE)),"",IF((VLOOKUP(A61,Data!A:G,5,FALSE)=0),"",VLOOKUP(A61,Data!A:G,5,FALSE)))</f>
        <v/>
      </c>
      <c r="F61" s="267"/>
      <c r="G61" s="92" t="str">
        <f>IF(ISNA(VLOOKUP(A61,Data!A:G,6,FALSE)),"",IF((VLOOKUP(A61,Data!A:G,6,FALSE)=0),"",VLOOKUP(A61,Data!A:G,6,FALSE)))</f>
        <v/>
      </c>
      <c r="H61" s="93" t="str">
        <f>IF(ISNA(VLOOKUP(A61,Data!A:G,7,FALSE)),"",IF((VLOOKUP(A61,Data!A:G,7,FALSE)=0),"",VLOOKUP(A61,Data!A:G,7,FALSE)))</f>
        <v/>
      </c>
    </row>
    <row r="62" spans="1:8" hidden="1" x14ac:dyDescent="0.2">
      <c r="A62" s="47">
        <v>50</v>
      </c>
      <c r="B62" s="52" t="str">
        <f>IF(ISNA(VLOOKUP(A62,Data!A:D,2,FALSE)),"",IF((VLOOKUP(A62,Data!A:D,2,FALSE)=0),"",VLOOKUP(A62,Data!A:D,2,FALSE)))</f>
        <v/>
      </c>
      <c r="C62" s="8" t="str">
        <f>IF(ISNA(VLOOKUP(A62,Data!A:D,4,FALSE)),"",IF((VLOOKUP(A62,Data!A:D,4,FALSE)=0),"",VLOOKUP(A62,Data!A:D,4,FALSE)))</f>
        <v/>
      </c>
      <c r="D62" s="30" t="str">
        <f>IF(ISNA(VLOOKUP(A62,Data!A:D,3,FALSE)),"",IF((VLOOKUP(A62,Data!A:D,3,FALSE)=0),"",VLOOKUP(A62,Data!A:D,3,FALSE)))</f>
        <v/>
      </c>
      <c r="E62" s="267" t="str">
        <f>IF(ISNA(VLOOKUP(A62,Data!A:G,5,FALSE)),"",IF((VLOOKUP(A62,Data!A:G,5,FALSE)=0),"",VLOOKUP(A62,Data!A:G,5,FALSE)))</f>
        <v/>
      </c>
      <c r="F62" s="267"/>
      <c r="G62" s="92" t="str">
        <f>IF(ISNA(VLOOKUP(A62,Data!A:G,6,FALSE)),"",IF((VLOOKUP(A62,Data!A:G,6,FALSE)=0),"",VLOOKUP(A62,Data!A:G,6,FALSE)))</f>
        <v/>
      </c>
      <c r="H62" s="93" t="str">
        <f>IF(ISNA(VLOOKUP(A62,Data!A:G,7,FALSE)),"",IF((VLOOKUP(A62,Data!A:G,7,FALSE)=0),"",VLOOKUP(A62,Data!A:G,7,FALSE)))</f>
        <v/>
      </c>
    </row>
    <row r="63" spans="1:8" hidden="1" x14ac:dyDescent="0.2">
      <c r="A63" s="47">
        <v>51</v>
      </c>
      <c r="B63" s="52" t="str">
        <f>IF(ISNA(VLOOKUP(A63,Data!A:D,2,FALSE)),"",IF((VLOOKUP(A63,Data!A:D,2,FALSE)=0),"",VLOOKUP(A63,Data!A:D,2,FALSE)))</f>
        <v/>
      </c>
      <c r="C63" s="8" t="str">
        <f>IF(ISNA(VLOOKUP(A63,Data!A:D,4,FALSE)),"",IF((VLOOKUP(A63,Data!A:D,4,FALSE)=0),"",VLOOKUP(A63,Data!A:D,4,FALSE)))</f>
        <v/>
      </c>
      <c r="D63" s="30" t="str">
        <f>IF(ISNA(VLOOKUP(A63,Data!A:D,3,FALSE)),"",IF((VLOOKUP(A63,Data!A:D,3,FALSE)=0),"",VLOOKUP(A63,Data!A:D,3,FALSE)))</f>
        <v/>
      </c>
      <c r="E63" s="267" t="str">
        <f>IF(ISNA(VLOOKUP(A63,Data!A:G,5,FALSE)),"",IF((VLOOKUP(A63,Data!A:G,5,FALSE)=0),"",VLOOKUP(A63,Data!A:G,5,FALSE)))</f>
        <v/>
      </c>
      <c r="F63" s="267"/>
      <c r="G63" s="92" t="str">
        <f>IF(ISNA(VLOOKUP(A63,Data!A:G,6,FALSE)),"",IF((VLOOKUP(A63,Data!A:G,6,FALSE)=0),"",VLOOKUP(A63,Data!A:G,6,FALSE)))</f>
        <v/>
      </c>
      <c r="H63" s="93" t="str">
        <f>IF(ISNA(VLOOKUP(A63,Data!A:G,7,FALSE)),"",IF((VLOOKUP(A63,Data!A:G,7,FALSE)=0),"",VLOOKUP(A63,Data!A:G,7,FALSE)))</f>
        <v/>
      </c>
    </row>
    <row r="64" spans="1:8" hidden="1" x14ac:dyDescent="0.2">
      <c r="A64" s="47">
        <v>52</v>
      </c>
      <c r="B64" s="52" t="str">
        <f>IF(ISNA(VLOOKUP(A64,Data!A:D,2,FALSE)),"",IF((VLOOKUP(A64,Data!A:D,2,FALSE)=0),"",VLOOKUP(A64,Data!A:D,2,FALSE)))</f>
        <v/>
      </c>
      <c r="C64" s="8" t="str">
        <f>IF(ISNA(VLOOKUP(A64,Data!A:D,4,FALSE)),"",IF((VLOOKUP(A64,Data!A:D,4,FALSE)=0),"",VLOOKUP(A64,Data!A:D,4,FALSE)))</f>
        <v/>
      </c>
      <c r="D64" s="30" t="str">
        <f>IF(ISNA(VLOOKUP(A64,Data!A:D,3,FALSE)),"",IF((VLOOKUP(A64,Data!A:D,3,FALSE)=0),"",VLOOKUP(A64,Data!A:D,3,FALSE)))</f>
        <v/>
      </c>
      <c r="E64" s="267" t="str">
        <f>IF(ISNA(VLOOKUP(A64,Data!A:G,5,FALSE)),"",IF((VLOOKUP(A64,Data!A:G,5,FALSE)=0),"",VLOOKUP(A64,Data!A:G,5,FALSE)))</f>
        <v/>
      </c>
      <c r="F64" s="267"/>
      <c r="G64" s="92" t="str">
        <f>IF(ISNA(VLOOKUP(A64,Data!A:G,6,FALSE)),"",IF((VLOOKUP(A64,Data!A:G,6,FALSE)=0),"",VLOOKUP(A64,Data!A:G,6,FALSE)))</f>
        <v/>
      </c>
      <c r="H64" s="93" t="str">
        <f>IF(ISNA(VLOOKUP(A64,Data!A:G,7,FALSE)),"",IF((VLOOKUP(A64,Data!A:G,7,FALSE)=0),"",VLOOKUP(A64,Data!A:G,7,FALSE)))</f>
        <v/>
      </c>
    </row>
    <row r="65" spans="1:8" hidden="1" x14ac:dyDescent="0.2">
      <c r="A65" s="47">
        <v>53</v>
      </c>
      <c r="B65" s="52" t="str">
        <f>IF(ISNA(VLOOKUP(A65,Data!A:D,2,FALSE)),"",IF((VLOOKUP(A65,Data!A:D,2,FALSE)=0),"",VLOOKUP(A65,Data!A:D,2,FALSE)))</f>
        <v/>
      </c>
      <c r="C65" s="8" t="str">
        <f>IF(ISNA(VLOOKUP(A65,Data!A:D,4,FALSE)),"",IF((VLOOKUP(A65,Data!A:D,4,FALSE)=0),"",VLOOKUP(A65,Data!A:D,4,FALSE)))</f>
        <v/>
      </c>
      <c r="D65" s="30" t="str">
        <f>IF(ISNA(VLOOKUP(A65,Data!A:D,3,FALSE)),"",IF((VLOOKUP(A65,Data!A:D,3,FALSE)=0),"",VLOOKUP(A65,Data!A:D,3,FALSE)))</f>
        <v/>
      </c>
      <c r="E65" s="267" t="str">
        <f>IF(ISNA(VLOOKUP(A65,Data!A:G,5,FALSE)),"",IF((VLOOKUP(A65,Data!A:G,5,FALSE)=0),"",VLOOKUP(A65,Data!A:G,5,FALSE)))</f>
        <v/>
      </c>
      <c r="F65" s="267"/>
      <c r="G65" s="92" t="str">
        <f>IF(ISNA(VLOOKUP(A65,Data!A:G,6,FALSE)),"",IF((VLOOKUP(A65,Data!A:G,6,FALSE)=0),"",VLOOKUP(A65,Data!A:G,6,FALSE)))</f>
        <v/>
      </c>
      <c r="H65" s="93" t="str">
        <f>IF(ISNA(VLOOKUP(A65,Data!A:G,7,FALSE)),"",IF((VLOOKUP(A65,Data!A:G,7,FALSE)=0),"",VLOOKUP(A65,Data!A:G,7,FALSE)))</f>
        <v/>
      </c>
    </row>
    <row r="66" spans="1:8" hidden="1" x14ac:dyDescent="0.2">
      <c r="A66" s="47">
        <v>54</v>
      </c>
      <c r="B66" s="52" t="str">
        <f>IF(ISNA(VLOOKUP(A66,Data!A:D,2,FALSE)),"",IF((VLOOKUP(A66,Data!A:D,2,FALSE)=0),"",VLOOKUP(A66,Data!A:D,2,FALSE)))</f>
        <v/>
      </c>
      <c r="C66" s="8" t="str">
        <f>IF(ISNA(VLOOKUP(A66,Data!A:D,4,FALSE)),"",IF((VLOOKUP(A66,Data!A:D,4,FALSE)=0),"",VLOOKUP(A66,Data!A:D,4,FALSE)))</f>
        <v/>
      </c>
      <c r="D66" s="30" t="str">
        <f>IF(ISNA(VLOOKUP(A66,Data!A:D,3,FALSE)),"",IF((VLOOKUP(A66,Data!A:D,3,FALSE)=0),"",VLOOKUP(A66,Data!A:D,3,FALSE)))</f>
        <v/>
      </c>
      <c r="E66" s="267" t="str">
        <f>IF(ISNA(VLOOKUP(A66,Data!A:G,5,FALSE)),"",IF((VLOOKUP(A66,Data!A:G,5,FALSE)=0),"",VLOOKUP(A66,Data!A:G,5,FALSE)))</f>
        <v/>
      </c>
      <c r="F66" s="267"/>
      <c r="G66" s="92" t="str">
        <f>IF(ISNA(VLOOKUP(A66,Data!A:G,6,FALSE)),"",IF((VLOOKUP(A66,Data!A:G,6,FALSE)=0),"",VLOOKUP(A66,Data!A:G,6,FALSE)))</f>
        <v/>
      </c>
      <c r="H66" s="93" t="str">
        <f>IF(ISNA(VLOOKUP(A66,Data!A:G,7,FALSE)),"",IF((VLOOKUP(A66,Data!A:G,7,FALSE)=0),"",VLOOKUP(A66,Data!A:G,7,FALSE)))</f>
        <v/>
      </c>
    </row>
    <row r="67" spans="1:8" hidden="1" x14ac:dyDescent="0.2">
      <c r="A67" s="47">
        <v>55</v>
      </c>
      <c r="B67" s="52" t="str">
        <f>IF(ISNA(VLOOKUP(A67,Data!A:D,2,FALSE)),"",IF((VLOOKUP(A67,Data!A:D,2,FALSE)=0),"",VLOOKUP(A67,Data!A:D,2,FALSE)))</f>
        <v/>
      </c>
      <c r="C67" s="8" t="str">
        <f>IF(ISNA(VLOOKUP(A67,Data!A:D,4,FALSE)),"",IF((VLOOKUP(A67,Data!A:D,4,FALSE)=0),"",VLOOKUP(A67,Data!A:D,4,FALSE)))</f>
        <v/>
      </c>
      <c r="D67" s="30" t="str">
        <f>IF(ISNA(VLOOKUP(A67,Data!A:D,3,FALSE)),"",IF((VLOOKUP(A67,Data!A:D,3,FALSE)=0),"",VLOOKUP(A67,Data!A:D,3,FALSE)))</f>
        <v/>
      </c>
      <c r="E67" s="267" t="str">
        <f>IF(ISNA(VLOOKUP(A67,Data!A:G,5,FALSE)),"",IF((VLOOKUP(A67,Data!A:G,5,FALSE)=0),"",VLOOKUP(A67,Data!A:G,5,FALSE)))</f>
        <v/>
      </c>
      <c r="F67" s="267"/>
      <c r="G67" s="92" t="str">
        <f>IF(ISNA(VLOOKUP(A67,Data!A:G,6,FALSE)),"",IF((VLOOKUP(A67,Data!A:G,6,FALSE)=0),"",VLOOKUP(A67,Data!A:G,6,FALSE)))</f>
        <v/>
      </c>
      <c r="H67" s="93" t="str">
        <f>IF(ISNA(VLOOKUP(A67,Data!A:G,7,FALSE)),"",IF((VLOOKUP(A67,Data!A:G,7,FALSE)=0),"",VLOOKUP(A67,Data!A:G,7,FALSE)))</f>
        <v/>
      </c>
    </row>
    <row r="68" spans="1:8" hidden="1" x14ac:dyDescent="0.2">
      <c r="A68" s="47">
        <v>56</v>
      </c>
      <c r="B68" s="52" t="str">
        <f>IF(ISNA(VLOOKUP(A68,Data!A:D,2,FALSE)),"",IF((VLOOKUP(A68,Data!A:D,2,FALSE)=0),"",VLOOKUP(A68,Data!A:D,2,FALSE)))</f>
        <v/>
      </c>
      <c r="C68" s="8" t="str">
        <f>IF(ISNA(VLOOKUP(A68,Data!A:D,4,FALSE)),"",IF((VLOOKUP(A68,Data!A:D,4,FALSE)=0),"",VLOOKUP(A68,Data!A:D,4,FALSE)))</f>
        <v/>
      </c>
      <c r="D68" s="30" t="str">
        <f>IF(ISNA(VLOOKUP(A68,Data!A:D,3,FALSE)),"",IF((VLOOKUP(A68,Data!A:D,3,FALSE)=0),"",VLOOKUP(A68,Data!A:D,3,FALSE)))</f>
        <v/>
      </c>
      <c r="E68" s="267" t="str">
        <f>IF(ISNA(VLOOKUP(A68,Data!A:G,5,FALSE)),"",IF((VLOOKUP(A68,Data!A:G,5,FALSE)=0),"",VLOOKUP(A68,Data!A:G,5,FALSE)))</f>
        <v/>
      </c>
      <c r="F68" s="267"/>
      <c r="G68" s="92" t="str">
        <f>IF(ISNA(VLOOKUP(A68,Data!A:G,6,FALSE)),"",IF((VLOOKUP(A68,Data!A:G,6,FALSE)=0),"",VLOOKUP(A68,Data!A:G,6,FALSE)))</f>
        <v/>
      </c>
      <c r="H68" s="93" t="str">
        <f>IF(ISNA(VLOOKUP(A68,Data!A:G,7,FALSE)),"",IF((VLOOKUP(A68,Data!A:G,7,FALSE)=0),"",VLOOKUP(A68,Data!A:G,7,FALSE)))</f>
        <v/>
      </c>
    </row>
    <row r="69" spans="1:8" hidden="1" x14ac:dyDescent="0.2">
      <c r="A69" s="47">
        <v>57</v>
      </c>
      <c r="B69" s="52" t="str">
        <f>IF(ISNA(VLOOKUP(A69,Data!A:D,2,FALSE)),"",IF((VLOOKUP(A69,Data!A:D,2,FALSE)=0),"",VLOOKUP(A69,Data!A:D,2,FALSE)))</f>
        <v/>
      </c>
      <c r="C69" s="8" t="str">
        <f>IF(ISNA(VLOOKUP(A69,Data!A:D,4,FALSE)),"",IF((VLOOKUP(A69,Data!A:D,4,FALSE)=0),"",VLOOKUP(A69,Data!A:D,4,FALSE)))</f>
        <v/>
      </c>
      <c r="D69" s="30" t="str">
        <f>IF(ISNA(VLOOKUP(A69,Data!A:D,3,FALSE)),"",IF((VLOOKUP(A69,Data!A:D,3,FALSE)=0),"",VLOOKUP(A69,Data!A:D,3,FALSE)))</f>
        <v/>
      </c>
      <c r="E69" s="267" t="str">
        <f>IF(ISNA(VLOOKUP(A69,Data!A:G,5,FALSE)),"",IF((VLOOKUP(A69,Data!A:G,5,FALSE)=0),"",VLOOKUP(A69,Data!A:G,5,FALSE)))</f>
        <v/>
      </c>
      <c r="F69" s="267"/>
      <c r="G69" s="92" t="str">
        <f>IF(ISNA(VLOOKUP(A69,Data!A:G,6,FALSE)),"",IF((VLOOKUP(A69,Data!A:G,6,FALSE)=0),"",VLOOKUP(A69,Data!A:G,6,FALSE)))</f>
        <v/>
      </c>
      <c r="H69" s="93" t="str">
        <f>IF(ISNA(VLOOKUP(A69,Data!A:G,7,FALSE)),"",IF((VLOOKUP(A69,Data!A:G,7,FALSE)=0),"",VLOOKUP(A69,Data!A:G,7,FALSE)))</f>
        <v/>
      </c>
    </row>
    <row r="70" spans="1:8" hidden="1" x14ac:dyDescent="0.2">
      <c r="A70" s="47">
        <v>58</v>
      </c>
      <c r="B70" s="52" t="str">
        <f>IF(ISNA(VLOOKUP(A70,Data!A:D,2,FALSE)),"",IF((VLOOKUP(A70,Data!A:D,2,FALSE)=0),"",VLOOKUP(A70,Data!A:D,2,FALSE)))</f>
        <v/>
      </c>
      <c r="C70" s="8" t="str">
        <f>IF(ISNA(VLOOKUP(A70,Data!A:D,4,FALSE)),"",IF((VLOOKUP(A70,Data!A:D,4,FALSE)=0),"",VLOOKUP(A70,Data!A:D,4,FALSE)))</f>
        <v/>
      </c>
      <c r="D70" s="30" t="str">
        <f>IF(ISNA(VLOOKUP(A70,Data!A:D,3,FALSE)),"",IF((VLOOKUP(A70,Data!A:D,3,FALSE)=0),"",VLOOKUP(A70,Data!A:D,3,FALSE)))</f>
        <v/>
      </c>
      <c r="E70" s="267" t="str">
        <f>IF(ISNA(VLOOKUP(A70,Data!A:G,5,FALSE)),"",IF((VLOOKUP(A70,Data!A:G,5,FALSE)=0),"",VLOOKUP(A70,Data!A:G,5,FALSE)))</f>
        <v/>
      </c>
      <c r="F70" s="267"/>
      <c r="G70" s="92" t="str">
        <f>IF(ISNA(VLOOKUP(A70,Data!A:G,6,FALSE)),"",IF((VLOOKUP(A70,Data!A:G,6,FALSE)=0),"",VLOOKUP(A70,Data!A:G,6,FALSE)))</f>
        <v/>
      </c>
      <c r="H70" s="93" t="str">
        <f>IF(ISNA(VLOOKUP(A70,Data!A:G,7,FALSE)),"",IF((VLOOKUP(A70,Data!A:G,7,FALSE)=0),"",VLOOKUP(A70,Data!A:G,7,FALSE)))</f>
        <v/>
      </c>
    </row>
    <row r="71" spans="1:8" hidden="1" x14ac:dyDescent="0.2">
      <c r="A71" s="47">
        <v>59</v>
      </c>
      <c r="B71" s="52" t="str">
        <f>IF(ISNA(VLOOKUP(A71,Data!A:D,2,FALSE)),"",IF((VLOOKUP(A71,Data!A:D,2,FALSE)=0),"",VLOOKUP(A71,Data!A:D,2,FALSE)))</f>
        <v/>
      </c>
      <c r="C71" s="8" t="str">
        <f>IF(ISNA(VLOOKUP(A71,Data!A:D,4,FALSE)),"",IF((VLOOKUP(A71,Data!A:D,4,FALSE)=0),"",VLOOKUP(A71,Data!A:D,4,FALSE)))</f>
        <v/>
      </c>
      <c r="D71" s="30" t="str">
        <f>IF(ISNA(VLOOKUP(A71,Data!A:D,3,FALSE)),"",IF((VLOOKUP(A71,Data!A:D,3,FALSE)=0),"",VLOOKUP(A71,Data!A:D,3,FALSE)))</f>
        <v/>
      </c>
      <c r="E71" s="267" t="str">
        <f>IF(ISNA(VLOOKUP(A71,Data!A:G,5,FALSE)),"",IF((VLOOKUP(A71,Data!A:G,5,FALSE)=0),"",VLOOKUP(A71,Data!A:G,5,FALSE)))</f>
        <v/>
      </c>
      <c r="F71" s="267"/>
      <c r="G71" s="92" t="str">
        <f>IF(ISNA(VLOOKUP(A71,Data!A:G,6,FALSE)),"",IF((VLOOKUP(A71,Data!A:G,6,FALSE)=0),"",VLOOKUP(A71,Data!A:G,6,FALSE)))</f>
        <v/>
      </c>
      <c r="H71" s="93" t="str">
        <f>IF(ISNA(VLOOKUP(A71,Data!A:G,7,FALSE)),"",IF((VLOOKUP(A71,Data!A:G,7,FALSE)=0),"",VLOOKUP(A71,Data!A:G,7,FALSE)))</f>
        <v/>
      </c>
    </row>
    <row r="72" spans="1:8" hidden="1" x14ac:dyDescent="0.2">
      <c r="A72" s="47">
        <v>60</v>
      </c>
      <c r="B72" s="52" t="str">
        <f>IF(ISNA(VLOOKUP(A72,Data!A:D,2,FALSE)),"",IF((VLOOKUP(A72,Data!A:D,2,FALSE)=0),"",VLOOKUP(A72,Data!A:D,2,FALSE)))</f>
        <v/>
      </c>
      <c r="C72" s="8" t="str">
        <f>IF(ISNA(VLOOKUP(A72,Data!A:D,4,FALSE)),"",IF((VLOOKUP(A72,Data!A:D,4,FALSE)=0),"",VLOOKUP(A72,Data!A:D,4,FALSE)))</f>
        <v/>
      </c>
      <c r="D72" s="30" t="str">
        <f>IF(ISNA(VLOOKUP(A72,Data!A:D,3,FALSE)),"",IF((VLOOKUP(A72,Data!A:D,3,FALSE)=0),"",VLOOKUP(A72,Data!A:D,3,FALSE)))</f>
        <v/>
      </c>
      <c r="E72" s="267" t="str">
        <f>IF(ISNA(VLOOKUP(A72,Data!A:G,5,FALSE)),"",IF((VLOOKUP(A72,Data!A:G,5,FALSE)=0),"",VLOOKUP(A72,Data!A:G,5,FALSE)))</f>
        <v/>
      </c>
      <c r="F72" s="267"/>
      <c r="G72" s="92" t="str">
        <f>IF(ISNA(VLOOKUP(A72,Data!A:G,6,FALSE)),"",IF((VLOOKUP(A72,Data!A:G,6,FALSE)=0),"",VLOOKUP(A72,Data!A:G,6,FALSE)))</f>
        <v/>
      </c>
      <c r="H72" s="93" t="str">
        <f>IF(ISNA(VLOOKUP(A72,Data!A:G,7,FALSE)),"",IF((VLOOKUP(A72,Data!A:G,7,FALSE)=0),"",VLOOKUP(A72,Data!A:G,7,FALSE)))</f>
        <v/>
      </c>
    </row>
    <row r="73" spans="1:8" hidden="1" x14ac:dyDescent="0.2">
      <c r="A73" s="47">
        <v>61</v>
      </c>
      <c r="B73" s="52" t="str">
        <f>IF(ISNA(VLOOKUP(A73,Data!A:D,2,FALSE)),"",IF((VLOOKUP(A73,Data!A:D,2,FALSE)=0),"",VLOOKUP(A73,Data!A:D,2,FALSE)))</f>
        <v/>
      </c>
      <c r="C73" s="8" t="str">
        <f>IF(ISNA(VLOOKUP(A73,Data!A:D,4,FALSE)),"",IF((VLOOKUP(A73,Data!A:D,4,FALSE)=0),"",VLOOKUP(A73,Data!A:D,4,FALSE)))</f>
        <v/>
      </c>
      <c r="D73" s="30" t="str">
        <f>IF(ISNA(VLOOKUP(A73,Data!A:D,3,FALSE)),"",IF((VLOOKUP(A73,Data!A:D,3,FALSE)=0),"",VLOOKUP(A73,Data!A:D,3,FALSE)))</f>
        <v/>
      </c>
      <c r="E73" s="267" t="str">
        <f>IF(ISNA(VLOOKUP(A73,Data!A:G,5,FALSE)),"",IF((VLOOKUP(A73,Data!A:G,5,FALSE)=0),"",VLOOKUP(A73,Data!A:G,5,FALSE)))</f>
        <v/>
      </c>
      <c r="F73" s="267"/>
      <c r="G73" s="92" t="str">
        <f>IF(ISNA(VLOOKUP(A73,Data!A:G,6,FALSE)),"",IF((VLOOKUP(A73,Data!A:G,6,FALSE)=0),"",VLOOKUP(A73,Data!A:G,6,FALSE)))</f>
        <v/>
      </c>
      <c r="H73" s="93" t="str">
        <f>IF(ISNA(VLOOKUP(A73,Data!A:G,7,FALSE)),"",IF((VLOOKUP(A73,Data!A:G,7,FALSE)=0),"",VLOOKUP(A73,Data!A:G,7,FALSE)))</f>
        <v/>
      </c>
    </row>
    <row r="74" spans="1:8" hidden="1" x14ac:dyDescent="0.2">
      <c r="A74" s="47">
        <v>62</v>
      </c>
      <c r="B74" s="52" t="str">
        <f>IF(ISNA(VLOOKUP(A74,Data!A:D,2,FALSE)),"",IF((VLOOKUP(A74,Data!A:D,2,FALSE)=0),"",VLOOKUP(A74,Data!A:D,2,FALSE)))</f>
        <v/>
      </c>
      <c r="C74" s="8" t="str">
        <f>IF(ISNA(VLOOKUP(A74,Data!A:D,4,FALSE)),"",IF((VLOOKUP(A74,Data!A:D,4,FALSE)=0),"",VLOOKUP(A74,Data!A:D,4,FALSE)))</f>
        <v/>
      </c>
      <c r="D74" s="30" t="str">
        <f>IF(ISNA(VLOOKUP(A74,Data!A:D,3,FALSE)),"",IF((VLOOKUP(A74,Data!A:D,3,FALSE)=0),"",VLOOKUP(A74,Data!A:D,3,FALSE)))</f>
        <v/>
      </c>
      <c r="E74" s="267" t="str">
        <f>IF(ISNA(VLOOKUP(A74,Data!A:G,5,FALSE)),"",IF((VLOOKUP(A74,Data!A:G,5,FALSE)=0),"",VLOOKUP(A74,Data!A:G,5,FALSE)))</f>
        <v/>
      </c>
      <c r="F74" s="267"/>
      <c r="G74" s="92" t="str">
        <f>IF(ISNA(VLOOKUP(A74,Data!A:G,6,FALSE)),"",IF((VLOOKUP(A74,Data!A:G,6,FALSE)=0),"",VLOOKUP(A74,Data!A:G,6,FALSE)))</f>
        <v/>
      </c>
      <c r="H74" s="93" t="str">
        <f>IF(ISNA(VLOOKUP(A74,Data!A:G,7,FALSE)),"",IF((VLOOKUP(A74,Data!A:G,7,FALSE)=0),"",VLOOKUP(A74,Data!A:G,7,FALSE)))</f>
        <v/>
      </c>
    </row>
    <row r="75" spans="1:8" ht="13.5" thickBot="1" x14ac:dyDescent="0.25">
      <c r="A75" s="47">
        <v>63</v>
      </c>
      <c r="B75" s="53" t="str">
        <f>IF(ISNA(VLOOKUP(A75,Data!A:D,2,FALSE)),"",IF((VLOOKUP(A75,Data!A:D,2,FALSE)=0),"",VLOOKUP(A75,Data!A:D,2,FALSE)))</f>
        <v/>
      </c>
      <c r="C75" s="55" t="str">
        <f>IF(ISNA(VLOOKUP(A75,Data!A:D,4,FALSE)),"",IF((VLOOKUP(A75,Data!A:D,4,FALSE)=0),"",VLOOKUP(A75,Data!A:D,4,FALSE)))</f>
        <v/>
      </c>
      <c r="D75" s="54" t="str">
        <f>IF(ISNA(VLOOKUP(A75,Data!A:D,3,FALSE)),"",IF((VLOOKUP(A75,Data!A:D,3,FALSE)=0),"",VLOOKUP(A75,Data!A:D,3,FALSE)))</f>
        <v/>
      </c>
      <c r="E75" s="277" t="str">
        <f>IF(ISNA(VLOOKUP(A75,Data!A:G,5,FALSE)),"",IF((VLOOKUP(A75,Data!A:G,5,FALSE)=0),"",VLOOKUP(A75,Data!A:G,5,FALSE)))</f>
        <v/>
      </c>
      <c r="F75" s="277"/>
      <c r="G75" s="94" t="str">
        <f>IF(ISNA(VLOOKUP(A75,Data!A:G,6,FALSE)),"",IF((VLOOKUP(A75,Data!A:G,6,FALSE)=0),"",VLOOKUP(A75,Data!A:G,6,FALSE)))</f>
        <v/>
      </c>
      <c r="H75" s="95" t="str">
        <f>IF(ISNA(VLOOKUP(A75,Data!A:G,7,FALSE)),"",IF((VLOOKUP(A75,Data!A:G,7,FALSE)=0),"",VLOOKUP(A75,Data!A:G,7,FALSE)))</f>
        <v/>
      </c>
    </row>
  </sheetData>
  <sheetProtection formatCells="0" formatColumns="0" formatRows="0" sort="0"/>
  <mergeCells count="73">
    <mergeCell ref="G6:G7"/>
    <mergeCell ref="E73:F73"/>
    <mergeCell ref="E65:F65"/>
    <mergeCell ref="E66:F66"/>
    <mergeCell ref="E67:F67"/>
    <mergeCell ref="E68:F68"/>
    <mergeCell ref="E61:F61"/>
    <mergeCell ref="E62:F62"/>
    <mergeCell ref="E63:F63"/>
    <mergeCell ref="E64:F64"/>
    <mergeCell ref="E43:F43"/>
    <mergeCell ref="E44:F44"/>
    <mergeCell ref="E45:F45"/>
    <mergeCell ref="E46:F46"/>
    <mergeCell ref="E59:F59"/>
    <mergeCell ref="E60:F60"/>
    <mergeCell ref="E74:F74"/>
    <mergeCell ref="E75:F75"/>
    <mergeCell ref="E69:F69"/>
    <mergeCell ref="E70:F70"/>
    <mergeCell ref="E71:F71"/>
    <mergeCell ref="E72:F72"/>
    <mergeCell ref="E53:F53"/>
    <mergeCell ref="E54:F54"/>
    <mergeCell ref="E57:F57"/>
    <mergeCell ref="E58:F58"/>
    <mergeCell ref="E37:F37"/>
    <mergeCell ref="E38:F38"/>
    <mergeCell ref="E39:F39"/>
    <mergeCell ref="E40:F40"/>
    <mergeCell ref="E41:F41"/>
    <mergeCell ref="E42:F42"/>
    <mergeCell ref="E47:F47"/>
    <mergeCell ref="E48:F48"/>
    <mergeCell ref="E49:F49"/>
    <mergeCell ref="E50:F50"/>
    <mergeCell ref="E55:F55"/>
    <mergeCell ref="E56:F56"/>
    <mergeCell ref="E51:F51"/>
    <mergeCell ref="E52:F52"/>
    <mergeCell ref="E29:F29"/>
    <mergeCell ref="E30:F30"/>
    <mergeCell ref="E31:F31"/>
    <mergeCell ref="E32:F32"/>
    <mergeCell ref="E33:F33"/>
    <mergeCell ref="E34:F34"/>
    <mergeCell ref="E35:F35"/>
    <mergeCell ref="E36:F36"/>
    <mergeCell ref="E18:F18"/>
    <mergeCell ref="E26:F26"/>
    <mergeCell ref="E27:F27"/>
    <mergeCell ref="E28:F28"/>
    <mergeCell ref="E22:F22"/>
    <mergeCell ref="E19:F19"/>
    <mergeCell ref="E20:F20"/>
    <mergeCell ref="E21:F21"/>
    <mergeCell ref="E25:F25"/>
    <mergeCell ref="E23:F23"/>
    <mergeCell ref="E24:F24"/>
    <mergeCell ref="E17:F17"/>
    <mergeCell ref="D3:F3"/>
    <mergeCell ref="D2:F2"/>
    <mergeCell ref="D4:F4"/>
    <mergeCell ref="C10:F10"/>
    <mergeCell ref="D5:F5"/>
    <mergeCell ref="D6:F6"/>
    <mergeCell ref="D7:F7"/>
    <mergeCell ref="D8:F8"/>
    <mergeCell ref="E12:F12"/>
    <mergeCell ref="E13:F13"/>
    <mergeCell ref="E14:F14"/>
    <mergeCell ref="E15:F15"/>
    <mergeCell ref="E16:F16"/>
  </mergeCells>
  <phoneticPr fontId="2" type="noConversion"/>
  <printOptions horizontalCentered="1"/>
  <pageMargins left="0.35433070866141703" right="0.35433070866141703" top="0.78740157480314998" bottom="0.84055118100000004" header="0.511811023622047" footer="0.511811024"/>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9"/>
    <col min="6" max="6" width="27.42578125" customWidth="1"/>
  </cols>
  <sheetData>
    <row r="1" spans="1:7" x14ac:dyDescent="0.2">
      <c r="A1" s="38" t="s">
        <v>118</v>
      </c>
      <c r="B1" s="38" t="s">
        <v>48</v>
      </c>
      <c r="C1" s="38" t="s">
        <v>43</v>
      </c>
      <c r="D1" s="38" t="s">
        <v>50</v>
      </c>
      <c r="E1" s="39" t="s">
        <v>127</v>
      </c>
      <c r="F1" t="s">
        <v>128</v>
      </c>
      <c r="G1" t="s">
        <v>139</v>
      </c>
    </row>
    <row r="2" spans="1:7" x14ac:dyDescent="0.2">
      <c r="A2" s="41">
        <f>FRA!J13</f>
        <v>0</v>
      </c>
      <c r="B2" s="56">
        <f>FRA!A13</f>
        <v>1</v>
      </c>
      <c r="C2" s="41">
        <f>FRA!D13</f>
        <v>0</v>
      </c>
      <c r="D2" s="42">
        <f>FRA!E13</f>
        <v>0</v>
      </c>
      <c r="E2" s="41">
        <f>FRA!F13</f>
        <v>0</v>
      </c>
      <c r="F2" s="42">
        <f>FRA!G13</f>
        <v>0</v>
      </c>
      <c r="G2" s="100">
        <f>FRA!H13</f>
        <v>0</v>
      </c>
    </row>
    <row r="3" spans="1:7" x14ac:dyDescent="0.2">
      <c r="A3" s="41">
        <f>FRA!J14</f>
        <v>0</v>
      </c>
      <c r="B3" s="57">
        <f>FRA!A14</f>
        <v>1</v>
      </c>
      <c r="C3" s="41">
        <f>FRA!D14</f>
        <v>0</v>
      </c>
      <c r="D3" s="42">
        <f>FRA!E14</f>
        <v>0</v>
      </c>
      <c r="E3" s="41">
        <f>FRA!F14</f>
        <v>0</v>
      </c>
      <c r="F3" s="42">
        <f>FRA!G14</f>
        <v>0</v>
      </c>
      <c r="G3" s="100">
        <f>FRA!H14</f>
        <v>0</v>
      </c>
    </row>
    <row r="4" spans="1:7" x14ac:dyDescent="0.2">
      <c r="A4" s="41">
        <f>FRA!J15</f>
        <v>0</v>
      </c>
      <c r="B4" s="57">
        <f>FRA!A15</f>
        <v>2</v>
      </c>
      <c r="C4" s="41">
        <f>FRA!D15</f>
        <v>0</v>
      </c>
      <c r="D4" s="42">
        <f>FRA!E15</f>
        <v>0</v>
      </c>
      <c r="E4" s="41">
        <f>FRA!F15</f>
        <v>0</v>
      </c>
      <c r="F4" s="42">
        <f>FRA!G15</f>
        <v>0</v>
      </c>
      <c r="G4" s="100">
        <f>FRA!H15</f>
        <v>0</v>
      </c>
    </row>
    <row r="5" spans="1:7" x14ac:dyDescent="0.2">
      <c r="A5" s="41">
        <f>FRA!J16</f>
        <v>0</v>
      </c>
      <c r="B5" s="41">
        <f>FRA!A16</f>
        <v>2</v>
      </c>
      <c r="C5" s="41">
        <f>FRA!D16</f>
        <v>0</v>
      </c>
      <c r="D5" s="42">
        <f>FRA!E16</f>
        <v>0</v>
      </c>
      <c r="E5" s="41">
        <f>FRA!F16</f>
        <v>0</v>
      </c>
      <c r="F5" s="42">
        <f>FRA!G16</f>
        <v>0</v>
      </c>
      <c r="G5" s="100">
        <f>FRA!H16</f>
        <v>0</v>
      </c>
    </row>
    <row r="6" spans="1:7" x14ac:dyDescent="0.2">
      <c r="A6" s="41">
        <f>FRA!J17</f>
        <v>0</v>
      </c>
      <c r="B6" s="41">
        <f>FRA!A17</f>
        <v>3</v>
      </c>
      <c r="C6" s="41">
        <f>FRA!D17</f>
        <v>0</v>
      </c>
      <c r="D6" s="42">
        <f>FRA!E17</f>
        <v>0</v>
      </c>
      <c r="E6" s="41">
        <f>FRA!F17</f>
        <v>0</v>
      </c>
      <c r="F6" s="42">
        <f>FRA!G17</f>
        <v>0</v>
      </c>
      <c r="G6" s="100">
        <f>FRA!H17</f>
        <v>0</v>
      </c>
    </row>
    <row r="7" spans="1:7" x14ac:dyDescent="0.2">
      <c r="A7" s="41">
        <f>FRA!J18</f>
        <v>0</v>
      </c>
      <c r="B7" s="41">
        <v>0</v>
      </c>
      <c r="C7" s="41">
        <v>0</v>
      </c>
      <c r="D7" s="42">
        <v>0</v>
      </c>
      <c r="E7" s="41">
        <f>FRA!F18</f>
        <v>0</v>
      </c>
      <c r="F7" s="42">
        <f>FRA!G18</f>
        <v>0</v>
      </c>
      <c r="G7" s="100">
        <f>FRA!H18</f>
        <v>0</v>
      </c>
    </row>
    <row r="8" spans="1:7" x14ac:dyDescent="0.2">
      <c r="A8" s="41">
        <f>FRA!J19</f>
        <v>0</v>
      </c>
      <c r="B8" s="56">
        <f>FRA!A19</f>
        <v>4</v>
      </c>
      <c r="C8" s="41">
        <f>FRA!D19</f>
        <v>0</v>
      </c>
      <c r="D8" s="42" t="str">
        <f>FRA!E19</f>
        <v>There is a secure entry system fitted to this block</v>
      </c>
      <c r="E8" s="41">
        <f>FRA!F19</f>
        <v>0</v>
      </c>
      <c r="F8" s="42">
        <f>FRA!G19</f>
        <v>0</v>
      </c>
      <c r="G8" s="100">
        <f>FRA!H19</f>
        <v>0</v>
      </c>
    </row>
    <row r="9" spans="1:7" x14ac:dyDescent="0.2">
      <c r="A9" s="41">
        <f>FRA!J20</f>
        <v>0</v>
      </c>
      <c r="B9" s="57">
        <f>FRA!A20</f>
        <v>4</v>
      </c>
      <c r="C9" s="41">
        <f>FRA!D20</f>
        <v>0</v>
      </c>
      <c r="D9" s="42">
        <f>FRA!E20</f>
        <v>0</v>
      </c>
      <c r="E9" s="41">
        <f>FRA!F20</f>
        <v>0</v>
      </c>
      <c r="F9" s="42">
        <f>FRA!G20</f>
        <v>0</v>
      </c>
      <c r="G9" s="100">
        <f>FRA!H20</f>
        <v>0</v>
      </c>
    </row>
    <row r="10" spans="1:7" x14ac:dyDescent="0.2">
      <c r="A10" s="41">
        <f>FRA!J21</f>
        <v>0</v>
      </c>
      <c r="B10" s="41">
        <f>FRA!A21</f>
        <v>5</v>
      </c>
      <c r="C10" s="41">
        <f>FRA!D21</f>
        <v>0</v>
      </c>
      <c r="D10" s="42" t="str">
        <f>FRA!E21</f>
        <v>Bin room and refuse chutes</v>
      </c>
      <c r="E10" s="41">
        <f>FRA!F21</f>
        <v>0</v>
      </c>
      <c r="F10" s="42">
        <f>FRA!G21</f>
        <v>0</v>
      </c>
      <c r="G10" s="100">
        <f>FRA!H21</f>
        <v>0</v>
      </c>
    </row>
    <row r="11" spans="1:7" x14ac:dyDescent="0.2">
      <c r="A11" s="41">
        <f>FRA!J22</f>
        <v>0</v>
      </c>
      <c r="B11" s="41">
        <f>FRA!A22</f>
        <v>5</v>
      </c>
      <c r="C11" s="41">
        <f>FRA!D22</f>
        <v>0</v>
      </c>
      <c r="D11" s="42">
        <f>FRA!E22</f>
        <v>0</v>
      </c>
      <c r="E11" s="41">
        <f>FRA!F22</f>
        <v>0</v>
      </c>
      <c r="F11" s="42">
        <f>FRA!G22</f>
        <v>0</v>
      </c>
      <c r="G11" s="100">
        <f>FRA!H22</f>
        <v>0</v>
      </c>
    </row>
    <row r="12" spans="1:7" x14ac:dyDescent="0.2">
      <c r="A12" s="41">
        <f>FRA!J24</f>
        <v>0</v>
      </c>
      <c r="B12" s="41">
        <f>FRA!A23</f>
        <v>6</v>
      </c>
      <c r="C12" s="41">
        <f>FRA!D23</f>
        <v>0</v>
      </c>
      <c r="D12" s="42" t="str">
        <f>FRA!E23</f>
        <v>No evidence of fire loads near premises.</v>
      </c>
      <c r="E12" s="41">
        <f>FRA!F23</f>
        <v>0</v>
      </c>
      <c r="F12" s="42">
        <f>FRA!G23</f>
        <v>0</v>
      </c>
      <c r="G12" s="100">
        <f>FRA!H23</f>
        <v>0</v>
      </c>
    </row>
    <row r="13" spans="1:7" x14ac:dyDescent="0.2">
      <c r="A13" s="41">
        <f>FRA!J25</f>
        <v>0</v>
      </c>
      <c r="B13" s="41">
        <f>FRA!A24</f>
        <v>6</v>
      </c>
      <c r="C13" s="41">
        <f>FRA!D24</f>
        <v>0</v>
      </c>
      <c r="D13" s="42">
        <f>FRA!E24</f>
        <v>0</v>
      </c>
      <c r="E13" s="41">
        <f>FRA!F24</f>
        <v>0</v>
      </c>
      <c r="F13" s="42">
        <f>FRA!G24</f>
        <v>0</v>
      </c>
      <c r="G13" s="100">
        <f>FRA!H24</f>
        <v>0</v>
      </c>
    </row>
    <row r="14" spans="1:7" x14ac:dyDescent="0.2">
      <c r="A14" s="41">
        <f>FRA!J25</f>
        <v>0</v>
      </c>
      <c r="B14" s="41">
        <v>0</v>
      </c>
      <c r="C14" s="41">
        <v>0</v>
      </c>
      <c r="D14" s="42">
        <v>0</v>
      </c>
      <c r="E14" s="41">
        <f>FRA!F25</f>
        <v>0</v>
      </c>
      <c r="F14" s="42">
        <f>FRA!G25</f>
        <v>0</v>
      </c>
      <c r="G14" s="100">
        <f>FRA!H25</f>
        <v>0</v>
      </c>
    </row>
    <row r="15" spans="1:7" x14ac:dyDescent="0.2">
      <c r="A15" s="41">
        <f>FRA!J26</f>
        <v>0</v>
      </c>
      <c r="B15" s="56">
        <f>FRA!A26</f>
        <v>7</v>
      </c>
      <c r="C15" s="41">
        <f>FRA!D26</f>
        <v>0</v>
      </c>
      <c r="D15" s="42">
        <f>FRA!E26</f>
        <v>0</v>
      </c>
      <c r="E15" s="41">
        <f>FRA!F26</f>
        <v>0</v>
      </c>
      <c r="F15" s="42">
        <f>FRA!G26</f>
        <v>0</v>
      </c>
      <c r="G15" s="100">
        <f>FRA!H26</f>
        <v>0</v>
      </c>
    </row>
    <row r="16" spans="1:7" x14ac:dyDescent="0.2">
      <c r="A16" s="41">
        <f>FRA!J27</f>
        <v>0</v>
      </c>
      <c r="B16" s="57">
        <f>FRA!A27</f>
        <v>7</v>
      </c>
      <c r="C16" s="41">
        <f>FRA!D27</f>
        <v>0</v>
      </c>
      <c r="D16" s="42">
        <f>FRA!E27</f>
        <v>0</v>
      </c>
      <c r="E16" s="41">
        <f>FRA!F27</f>
        <v>0</v>
      </c>
      <c r="F16" s="42">
        <f>FRA!G27</f>
        <v>0</v>
      </c>
      <c r="G16" s="100">
        <f>FRA!H27</f>
        <v>0</v>
      </c>
    </row>
    <row r="17" spans="1:7" x14ac:dyDescent="0.2">
      <c r="A17" s="41">
        <f>FRA!J28</f>
        <v>0</v>
      </c>
      <c r="B17" s="57">
        <v>0</v>
      </c>
      <c r="C17" s="41">
        <v>0</v>
      </c>
      <c r="D17" s="42">
        <v>0</v>
      </c>
      <c r="E17" s="41">
        <f>FRA!F28</f>
        <v>0</v>
      </c>
      <c r="F17" s="42">
        <f>FRA!G28</f>
        <v>0</v>
      </c>
      <c r="G17" s="100">
        <f>FRA!H28</f>
        <v>0</v>
      </c>
    </row>
    <row r="18" spans="1:7" x14ac:dyDescent="0.2">
      <c r="A18" s="41">
        <f>FRA!J29</f>
        <v>0</v>
      </c>
      <c r="B18" s="41">
        <f>FRA!A29</f>
        <v>8</v>
      </c>
      <c r="C18" s="41">
        <f>FRA!D29</f>
        <v>0</v>
      </c>
      <c r="D18" s="42">
        <f>FRA!E29</f>
        <v>0</v>
      </c>
      <c r="E18" s="41">
        <f>FRA!F29</f>
        <v>0</v>
      </c>
      <c r="F18" s="42">
        <f>FRA!G29</f>
        <v>0</v>
      </c>
      <c r="G18" s="100">
        <f>FRA!H29</f>
        <v>0</v>
      </c>
    </row>
    <row r="19" spans="1:7" x14ac:dyDescent="0.2">
      <c r="A19" s="41">
        <f>FRA!J30</f>
        <v>0</v>
      </c>
      <c r="B19" s="41">
        <f>FRA!A30</f>
        <v>8</v>
      </c>
      <c r="C19" s="41">
        <f>FRA!D30</f>
        <v>0</v>
      </c>
      <c r="D19" s="42">
        <f>FRA!E30</f>
        <v>0</v>
      </c>
      <c r="E19" s="41">
        <f>FRA!F30</f>
        <v>0</v>
      </c>
      <c r="F19" s="42">
        <f>FRA!G30</f>
        <v>0</v>
      </c>
      <c r="G19" s="100">
        <f>FRA!H30</f>
        <v>0</v>
      </c>
    </row>
    <row r="20" spans="1:7" x14ac:dyDescent="0.2">
      <c r="A20" s="41">
        <f>FRA!J31</f>
        <v>0</v>
      </c>
      <c r="B20" s="41">
        <v>0</v>
      </c>
      <c r="C20" s="41">
        <v>0</v>
      </c>
      <c r="D20" s="42">
        <v>0</v>
      </c>
      <c r="E20" s="41">
        <f>FRA!F31</f>
        <v>0</v>
      </c>
      <c r="F20" s="42">
        <f>FRA!G31</f>
        <v>0</v>
      </c>
      <c r="G20" s="100">
        <f>FRA!H31</f>
        <v>0</v>
      </c>
    </row>
    <row r="21" spans="1:7" x14ac:dyDescent="0.2">
      <c r="A21" s="41">
        <f>FRA!J32</f>
        <v>0</v>
      </c>
      <c r="B21" s="56">
        <f>FRA!A32</f>
        <v>9</v>
      </c>
      <c r="C21" s="41">
        <f>FRA!D32</f>
        <v>0</v>
      </c>
      <c r="D21" s="42" t="str">
        <f>FRA!E32</f>
        <v>The escape stairs are satisfactory for the number of persons expected in the building at any given time</v>
      </c>
      <c r="E21" s="41">
        <f>FRA!F32</f>
        <v>0</v>
      </c>
      <c r="F21" s="42">
        <f>FRA!G32</f>
        <v>0</v>
      </c>
      <c r="G21" s="100">
        <f>FRA!H32</f>
        <v>0</v>
      </c>
    </row>
    <row r="22" spans="1:7" x14ac:dyDescent="0.2">
      <c r="A22" s="41">
        <f>FRA!J33</f>
        <v>0</v>
      </c>
      <c r="B22" s="57">
        <f>FRA!A33</f>
        <v>9</v>
      </c>
      <c r="C22" s="41">
        <f>FRA!D33</f>
        <v>0</v>
      </c>
      <c r="D22" s="42">
        <f>FRA!E33</f>
        <v>0</v>
      </c>
      <c r="E22" s="41">
        <f>FRA!F33</f>
        <v>0</v>
      </c>
      <c r="F22" s="42">
        <f>FRA!G33</f>
        <v>0</v>
      </c>
      <c r="G22" s="100">
        <f>FRA!H33</f>
        <v>0</v>
      </c>
    </row>
    <row r="23" spans="1:7" x14ac:dyDescent="0.2">
      <c r="A23" s="41">
        <f>FRA!J34</f>
        <v>0</v>
      </c>
      <c r="B23" s="57">
        <f>FRA!A34</f>
        <v>10</v>
      </c>
      <c r="C23" s="41">
        <f>FRA!D34</f>
        <v>0</v>
      </c>
      <c r="D23" s="42">
        <f>FRA!E34</f>
        <v>0</v>
      </c>
      <c r="E23" s="41">
        <f>FRA!F34</f>
        <v>0</v>
      </c>
      <c r="F23" s="42">
        <f>FRA!G34</f>
        <v>0</v>
      </c>
      <c r="G23" s="100">
        <f>FRA!H34</f>
        <v>0</v>
      </c>
    </row>
    <row r="24" spans="1:7" x14ac:dyDescent="0.2">
      <c r="A24" s="41">
        <f>FRA!J35</f>
        <v>0</v>
      </c>
      <c r="B24" s="57">
        <f>FRA!A35</f>
        <v>10</v>
      </c>
      <c r="C24" s="41">
        <f>FRA!D35</f>
        <v>0</v>
      </c>
      <c r="D24" s="42">
        <f>FRA!E35</f>
        <v>0</v>
      </c>
      <c r="E24" s="41">
        <f>FRA!F35</f>
        <v>0</v>
      </c>
      <c r="F24" s="42">
        <f>FRA!G35</f>
        <v>0</v>
      </c>
      <c r="G24" s="100">
        <f>FRA!H35</f>
        <v>0</v>
      </c>
    </row>
    <row r="25" spans="1:7" x14ac:dyDescent="0.2">
      <c r="A25" s="41">
        <f>FRA!J36</f>
        <v>0</v>
      </c>
      <c r="B25" s="57">
        <f>FRA!A36</f>
        <v>11</v>
      </c>
      <c r="C25" s="41">
        <f>FRA!D36</f>
        <v>0</v>
      </c>
      <c r="D25" s="42" t="str">
        <f>FRA!E36</f>
        <v>The number of fire exits are adequate for the number of persons expected to be in the building as per the tables in Approved Document B Building Regulations.</v>
      </c>
      <c r="E25" s="41">
        <f>FRA!F36</f>
        <v>0</v>
      </c>
      <c r="F25" s="42">
        <f>FRA!G36</f>
        <v>0</v>
      </c>
      <c r="G25" s="100">
        <f>FRA!H36</f>
        <v>0</v>
      </c>
    </row>
    <row r="26" spans="1:7" x14ac:dyDescent="0.2">
      <c r="A26" s="41">
        <f>FRA!J37</f>
        <v>0</v>
      </c>
      <c r="B26" s="57">
        <f>FRA!A37</f>
        <v>11</v>
      </c>
      <c r="C26" s="41">
        <f>FRA!D37</f>
        <v>0</v>
      </c>
      <c r="D26" s="42">
        <f>FRA!E37</f>
        <v>0</v>
      </c>
      <c r="E26" s="41">
        <f>FRA!F37</f>
        <v>0</v>
      </c>
      <c r="F26" s="42">
        <f>FRA!G37</f>
        <v>0</v>
      </c>
      <c r="G26" s="100">
        <f>FRA!H37</f>
        <v>0</v>
      </c>
    </row>
    <row r="27" spans="1:7" x14ac:dyDescent="0.2">
      <c r="A27" s="41">
        <f>FRA!J38</f>
        <v>0</v>
      </c>
      <c r="B27" s="57">
        <f>FRA!A38</f>
        <v>12</v>
      </c>
      <c r="C27" s="41">
        <f>FRA!D38</f>
        <v>0</v>
      </c>
      <c r="D27" s="42">
        <f>FRA!E38</f>
        <v>0</v>
      </c>
      <c r="E27" s="41">
        <f>FRA!F38</f>
        <v>0</v>
      </c>
      <c r="F27" s="42">
        <f>FRA!G38</f>
        <v>0</v>
      </c>
      <c r="G27" s="100">
        <f>FRA!H38</f>
        <v>0</v>
      </c>
    </row>
    <row r="28" spans="1:7" x14ac:dyDescent="0.2">
      <c r="A28" s="41">
        <f>FRA!J39</f>
        <v>0</v>
      </c>
      <c r="B28" s="57">
        <f>FRA!A39</f>
        <v>12</v>
      </c>
      <c r="C28" s="41">
        <f>FRA!D39</f>
        <v>0</v>
      </c>
      <c r="D28" s="42">
        <f>FRA!E39</f>
        <v>0</v>
      </c>
      <c r="E28" s="41">
        <f>FRA!F39</f>
        <v>0</v>
      </c>
      <c r="F28" s="42">
        <f>FRA!G39</f>
        <v>0</v>
      </c>
      <c r="G28" s="100">
        <f>FRA!H39</f>
        <v>0</v>
      </c>
    </row>
    <row r="29" spans="1:7" x14ac:dyDescent="0.2">
      <c r="A29" s="41">
        <f>FRA!J40</f>
        <v>0</v>
      </c>
      <c r="B29" s="41">
        <f>FRA!A40</f>
        <v>13</v>
      </c>
      <c r="C29" s="41">
        <f>FRA!D40</f>
        <v>0</v>
      </c>
      <c r="D29" s="42" t="str">
        <f>FRA!E40</f>
        <v>The travel distances are satisfactory as per the recommendations in Approved Document B</v>
      </c>
      <c r="E29" s="41">
        <f>FRA!F40</f>
        <v>0</v>
      </c>
      <c r="F29" s="42">
        <f>FRA!G40</f>
        <v>0</v>
      </c>
      <c r="G29" s="100">
        <f>FRA!H40</f>
        <v>0</v>
      </c>
    </row>
    <row r="30" spans="1:7" x14ac:dyDescent="0.2">
      <c r="A30" s="41">
        <f>FRA!J41</f>
        <v>0</v>
      </c>
      <c r="B30" s="41">
        <f>FRA!A41</f>
        <v>13</v>
      </c>
      <c r="C30" s="41">
        <f>FRA!D41</f>
        <v>0</v>
      </c>
      <c r="D30" s="42">
        <f>FRA!E41</f>
        <v>0</v>
      </c>
      <c r="E30" s="41">
        <f>FRA!F41</f>
        <v>0</v>
      </c>
      <c r="F30" s="42">
        <f>FRA!G41</f>
        <v>0</v>
      </c>
      <c r="G30" s="100">
        <f>FRA!H41</f>
        <v>0</v>
      </c>
    </row>
    <row r="31" spans="1:7" x14ac:dyDescent="0.2">
      <c r="A31" s="41">
        <f>FRA!J42</f>
        <v>0</v>
      </c>
      <c r="B31" s="41">
        <f>FRA!A42</f>
        <v>14</v>
      </c>
      <c r="C31" s="41">
        <f>FRA!D42</f>
        <v>0</v>
      </c>
      <c r="D31" s="42">
        <f>FRA!E42</f>
        <v>0</v>
      </c>
      <c r="E31" s="41">
        <f>FRA!F42</f>
        <v>0</v>
      </c>
      <c r="F31" s="42">
        <f>FRA!G42</f>
        <v>0</v>
      </c>
      <c r="G31" s="100">
        <f>FRA!H42</f>
        <v>0</v>
      </c>
    </row>
    <row r="32" spans="1:7" x14ac:dyDescent="0.2">
      <c r="A32" s="41">
        <f>FRA!J43</f>
        <v>1</v>
      </c>
      <c r="B32" s="41">
        <f>FRA!A43</f>
        <v>14</v>
      </c>
      <c r="C32" s="41" t="str">
        <f>FRA!D43</f>
        <v>P3</v>
      </c>
      <c r="D32" s="42" t="str">
        <f>FRA!E43</f>
        <v>The electrical intake cupboard door(s) is not a fire rated door and it is recommended that it is replaced with an FD30S door fitted in accordance to BS8214 in any future works improvement program X 11 EIC doors in total. The main EIC on the ground floor is FD30S standard.</v>
      </c>
      <c r="E32" s="41">
        <f>FRA!F43</f>
        <v>0</v>
      </c>
      <c r="F32" s="42">
        <f>FRA!G43</f>
        <v>0</v>
      </c>
      <c r="G32" s="100">
        <f>FRA!H43</f>
        <v>0</v>
      </c>
    </row>
    <row r="33" spans="1:7" x14ac:dyDescent="0.2">
      <c r="A33" s="41">
        <f>FRA!J44</f>
        <v>2</v>
      </c>
      <c r="B33" s="41">
        <f>FRA!A44</f>
        <v>14</v>
      </c>
      <c r="C33" s="41" t="str">
        <f>FRA!D44</f>
        <v>P3</v>
      </c>
      <c r="D33" s="42" t="str">
        <f>FRA!E44</f>
        <v>The bin chutes require service (smoke seals which should be replaced as required). Confirmation required that the bin chute vents and has a fusible link fitted.</v>
      </c>
      <c r="E33" s="41">
        <f>FRA!F44</f>
        <v>0</v>
      </c>
      <c r="F33" s="42">
        <f>FRA!G44</f>
        <v>0</v>
      </c>
      <c r="G33" s="100">
        <f>FRA!H44</f>
        <v>0</v>
      </c>
    </row>
    <row r="34" spans="1:7" x14ac:dyDescent="0.2">
      <c r="A34" s="41">
        <f>FRA!J45</f>
        <v>3</v>
      </c>
      <c r="B34" s="41">
        <f>FRA!A45</f>
        <v>14</v>
      </c>
      <c r="C34" s="41" t="str">
        <f>FRA!D45</f>
        <v>P3</v>
      </c>
      <c r="D34" s="42" t="str">
        <f>FRA!E45</f>
        <v>All risers require fire stopping into flats</v>
      </c>
      <c r="E34" s="41">
        <f>FRA!F45</f>
        <v>0</v>
      </c>
      <c r="F34" s="42">
        <f>FRA!G45</f>
        <v>0</v>
      </c>
      <c r="G34" s="100">
        <f>FRA!H45</f>
        <v>0</v>
      </c>
    </row>
    <row r="35" spans="1:7" x14ac:dyDescent="0.2">
      <c r="A35" s="41">
        <f>FRA!J46</f>
        <v>4</v>
      </c>
      <c r="B35" s="41">
        <f>FRA!A46</f>
        <v>14</v>
      </c>
      <c r="C35" s="41" t="str">
        <f>FRA!D46</f>
        <v>P3</v>
      </c>
      <c r="D35" s="42" t="str">
        <f>FRA!E46</f>
        <v>All flat entrance doors in this block except for flats 39 and 13 (panelled) appear to be notional FD30S doors as they appear to have recently been upgraded. However, FED's 39, and 13 are not FD30S doors and should be replaced with certified FD30S doors which should be fitted in accordance to BS8214. Consideration should be given to replacing all notional fire doors with certified FD30S doors in any future works improvement program.</v>
      </c>
      <c r="E35" s="41">
        <f>FRA!F46</f>
        <v>0</v>
      </c>
      <c r="F35" s="42">
        <f>FRA!G46</f>
        <v>0</v>
      </c>
      <c r="G35" s="100">
        <f>FRA!H46</f>
        <v>0</v>
      </c>
    </row>
    <row r="36" spans="1:7" x14ac:dyDescent="0.2">
      <c r="A36" s="41">
        <f>FRA!J47</f>
        <v>5</v>
      </c>
      <c r="B36" s="41">
        <f>FRA!A47</f>
        <v>14</v>
      </c>
      <c r="C36" s="41" t="str">
        <f>FRA!D47</f>
        <v>P3</v>
      </c>
      <c r="D36" s="42" t="str">
        <f>FRA!E47</f>
        <v>All staircase doors are FD30 standard but require hot and cold smoke seals.</v>
      </c>
      <c r="E36" s="41">
        <f>FRA!F47</f>
        <v>0</v>
      </c>
      <c r="F36" s="42">
        <f>FRA!G47</f>
        <v>0</v>
      </c>
      <c r="G36" s="100">
        <f>FRA!H47</f>
        <v>0</v>
      </c>
    </row>
    <row r="37" spans="1:7" x14ac:dyDescent="0.2">
      <c r="A37" s="41">
        <f>FRA!J48</f>
        <v>6</v>
      </c>
      <c r="B37" s="41">
        <f>FRA!A48</f>
        <v>14</v>
      </c>
      <c r="C37" s="41" t="str">
        <f>FRA!D48</f>
        <v>P3</v>
      </c>
      <c r="D37" s="42" t="str">
        <f>FRA!E48</f>
        <v>Flat doors 13 and 16 are timber panelled doors (not FD30S) and flat door 16 requires confirmation from the resident that the door fitted is FD30S standard.</v>
      </c>
      <c r="E37" s="41">
        <f>FRA!F48</f>
        <v>0</v>
      </c>
      <c r="F37" s="42">
        <f>FRA!G48</f>
        <v>0</v>
      </c>
      <c r="G37" s="100">
        <f>FRA!H48</f>
        <v>0</v>
      </c>
    </row>
    <row r="38" spans="1:7" x14ac:dyDescent="0.2">
      <c r="A38" s="41">
        <f>FRA!J49</f>
        <v>7</v>
      </c>
      <c r="B38" s="41">
        <f>FRA!A49</f>
        <v>14</v>
      </c>
      <c r="C38" s="41" t="str">
        <f>FRA!D49</f>
        <v>P3</v>
      </c>
      <c r="D38" s="42" t="str">
        <f>FRA!E49</f>
        <v>This building appears to have been insulated/rendered in the past and it is recommended that any weather cladding that has been installed is reviewed for confirmation of its fire rating</v>
      </c>
      <c r="E38" s="41">
        <f>FRA!F49</f>
        <v>0</v>
      </c>
      <c r="F38" s="42">
        <f>FRA!G49</f>
        <v>0</v>
      </c>
      <c r="G38" s="100">
        <f>FRA!H49</f>
        <v>0</v>
      </c>
    </row>
    <row r="39" spans="1:7" x14ac:dyDescent="0.2">
      <c r="A39" s="41">
        <f>FRA!J50</f>
        <v>7</v>
      </c>
      <c r="B39" s="41">
        <f>FRA!A50</f>
        <v>14</v>
      </c>
      <c r="C39" s="41">
        <f>FRA!D50</f>
        <v>0</v>
      </c>
      <c r="D39" s="42">
        <f>FRA!E50</f>
        <v>0</v>
      </c>
      <c r="E39" s="41">
        <f>FRA!F50</f>
        <v>0</v>
      </c>
      <c r="F39" s="42">
        <f>FRA!G50</f>
        <v>0</v>
      </c>
      <c r="G39" s="100">
        <f>FRA!H50</f>
        <v>0</v>
      </c>
    </row>
    <row r="40" spans="1:7" x14ac:dyDescent="0.2">
      <c r="A40" s="41">
        <f>FRA!J51</f>
        <v>7</v>
      </c>
      <c r="B40" s="41">
        <f>FRA!A51</f>
        <v>14</v>
      </c>
      <c r="C40" s="41">
        <f>FRA!D51</f>
        <v>0</v>
      </c>
      <c r="D40" s="42">
        <f>FRA!E51</f>
        <v>0</v>
      </c>
      <c r="E40" s="41">
        <f>FRA!F51</f>
        <v>0</v>
      </c>
      <c r="F40" s="42">
        <f>FRA!G51</f>
        <v>0</v>
      </c>
      <c r="G40" s="100">
        <f>FRA!H51</f>
        <v>0</v>
      </c>
    </row>
    <row r="41" spans="1:7" x14ac:dyDescent="0.2">
      <c r="A41" s="41">
        <f>FRA!J52</f>
        <v>7</v>
      </c>
      <c r="B41" s="41">
        <f>FRA!A52</f>
        <v>15</v>
      </c>
      <c r="C41" s="41">
        <f>FRA!D52</f>
        <v>0</v>
      </c>
      <c r="D41" s="42">
        <f>FRA!E52</f>
        <v>0</v>
      </c>
      <c r="E41" s="41">
        <f>FRA!F52</f>
        <v>0</v>
      </c>
      <c r="F41" s="42">
        <f>FRA!G52</f>
        <v>0</v>
      </c>
      <c r="G41" s="100">
        <f>FRA!H52</f>
        <v>0</v>
      </c>
    </row>
    <row r="42" spans="1:7" x14ac:dyDescent="0.2">
      <c r="A42" s="41">
        <f>FRA!J53</f>
        <v>7</v>
      </c>
      <c r="B42" s="41">
        <f>FRA!A53</f>
        <v>15</v>
      </c>
      <c r="C42" s="41">
        <f>FRA!D53</f>
        <v>0</v>
      </c>
      <c r="D42" s="42">
        <f>FRA!E53</f>
        <v>0</v>
      </c>
      <c r="E42" s="41">
        <f>FRA!F53</f>
        <v>0</v>
      </c>
      <c r="F42" s="42">
        <f>FRA!G53</f>
        <v>0</v>
      </c>
      <c r="G42" s="100">
        <f>FRA!H53</f>
        <v>0</v>
      </c>
    </row>
    <row r="43" spans="1:7" x14ac:dyDescent="0.2">
      <c r="A43" s="41">
        <f>FRA!J54</f>
        <v>7</v>
      </c>
      <c r="B43" s="41">
        <f>FRA!A54</f>
        <v>16</v>
      </c>
      <c r="C43" s="41">
        <f>FRA!D54</f>
        <v>0</v>
      </c>
      <c r="D43" s="42" t="str">
        <f>FRA!E54</f>
        <v>All escape routes lead to open air at ground level.</v>
      </c>
      <c r="E43" s="41">
        <f>FRA!F54</f>
        <v>0</v>
      </c>
      <c r="F43" s="42">
        <f>FRA!G54</f>
        <v>0</v>
      </c>
      <c r="G43" s="100">
        <f>FRA!H54</f>
        <v>0</v>
      </c>
    </row>
    <row r="44" spans="1:7" x14ac:dyDescent="0.2">
      <c r="A44" s="41">
        <f>FRA!J55</f>
        <v>7</v>
      </c>
      <c r="B44" s="41">
        <f>FRA!A55</f>
        <v>16</v>
      </c>
      <c r="C44" s="41">
        <f>FRA!D55</f>
        <v>0</v>
      </c>
      <c r="D44" s="42">
        <f>FRA!E55</f>
        <v>0</v>
      </c>
      <c r="E44" s="41">
        <f>FRA!F55</f>
        <v>0</v>
      </c>
      <c r="F44" s="42">
        <f>FRA!G55</f>
        <v>0</v>
      </c>
      <c r="G44" s="100">
        <f>FRA!H55</f>
        <v>0</v>
      </c>
    </row>
    <row r="45" spans="1:7" x14ac:dyDescent="0.2">
      <c r="A45" s="41">
        <f>FRA!J56</f>
        <v>7</v>
      </c>
      <c r="B45" s="41">
        <f>FRA!A56</f>
        <v>17</v>
      </c>
      <c r="C45" s="41">
        <f>FRA!D56</f>
        <v>0</v>
      </c>
      <c r="D45" s="42">
        <f>FRA!E56</f>
        <v>0</v>
      </c>
      <c r="E45" s="41">
        <f>FRA!F56</f>
        <v>0</v>
      </c>
      <c r="F45" s="42">
        <f>FRA!G56</f>
        <v>0</v>
      </c>
      <c r="G45" s="100">
        <f>FRA!H56</f>
        <v>0</v>
      </c>
    </row>
    <row r="46" spans="1:7" x14ac:dyDescent="0.2">
      <c r="A46" s="41">
        <f>FRA!J57</f>
        <v>7</v>
      </c>
      <c r="B46" s="41">
        <f>FRA!A57</f>
        <v>17</v>
      </c>
      <c r="C46" s="41">
        <f>FRA!D57</f>
        <v>0</v>
      </c>
      <c r="D46" s="42">
        <f>FRA!E57</f>
        <v>0</v>
      </c>
      <c r="E46" s="41">
        <f>FRA!F57</f>
        <v>0</v>
      </c>
      <c r="F46" s="42">
        <f>FRA!G57</f>
        <v>0</v>
      </c>
      <c r="G46" s="100">
        <f>FRA!H57</f>
        <v>0</v>
      </c>
    </row>
    <row r="47" spans="1:7" x14ac:dyDescent="0.2">
      <c r="A47" s="41">
        <f>FRA!J58</f>
        <v>8</v>
      </c>
      <c r="B47" s="41">
        <f>FRA!A58</f>
        <v>18</v>
      </c>
      <c r="C47" s="41" t="str">
        <f>FRA!D58</f>
        <v>P3</v>
      </c>
      <c r="D47" s="42" t="str">
        <f>FRA!E58</f>
        <v>There are pholuminescent stair nosings fitted but they are not to the correct size and these should be replaced in any future works program. There are also missing treads on steps 8, 9 and 38 which should be replaced.</v>
      </c>
      <c r="E47" s="41">
        <f>FRA!F58</f>
        <v>0</v>
      </c>
      <c r="F47" s="42">
        <f>FRA!G58</f>
        <v>0</v>
      </c>
      <c r="G47" s="100">
        <f>FRA!H58</f>
        <v>0</v>
      </c>
    </row>
    <row r="48" spans="1:7" x14ac:dyDescent="0.2">
      <c r="A48" s="41">
        <f>FRA!J59</f>
        <v>8</v>
      </c>
      <c r="B48" s="41">
        <f>FRA!A59</f>
        <v>18</v>
      </c>
      <c r="C48" s="41">
        <f>FRA!D59</f>
        <v>0</v>
      </c>
      <c r="D48" s="42">
        <f>FRA!E59</f>
        <v>0</v>
      </c>
      <c r="E48" s="41">
        <f>FRA!F59</f>
        <v>0</v>
      </c>
      <c r="F48" s="42">
        <f>FRA!G59</f>
        <v>0</v>
      </c>
      <c r="G48" s="100">
        <f>FRA!H59</f>
        <v>0</v>
      </c>
    </row>
    <row r="49" spans="1:7" x14ac:dyDescent="0.2">
      <c r="A49" s="41">
        <f>FRA!J60</f>
        <v>8</v>
      </c>
      <c r="B49" s="41">
        <f>FRA!A60</f>
        <v>19</v>
      </c>
      <c r="C49" s="41">
        <f>FRA!D60</f>
        <v>0</v>
      </c>
      <c r="D49" s="42" t="str">
        <f>FRA!E60</f>
        <v>All stair nosings should be easily identifiable to visually impaired and blind persons as a matter of duty of care and should achieve the Light Reflectance Values as set out in ADM (a LRV of 30).</v>
      </c>
      <c r="E49" s="41">
        <f>FRA!F60</f>
        <v>0</v>
      </c>
      <c r="F49" s="42">
        <f>FRA!G60</f>
        <v>0</v>
      </c>
      <c r="G49" s="100">
        <f>FRA!H60</f>
        <v>0</v>
      </c>
    </row>
    <row r="50" spans="1:7" x14ac:dyDescent="0.2">
      <c r="A50" s="41">
        <f>FRA!J61</f>
        <v>8</v>
      </c>
      <c r="B50" s="41">
        <f>FRA!A61</f>
        <v>19</v>
      </c>
      <c r="C50" s="41">
        <f>FRA!D61</f>
        <v>0</v>
      </c>
      <c r="D50" s="42">
        <f>FRA!E61</f>
        <v>0</v>
      </c>
      <c r="E50" s="41">
        <f>FRA!F61</f>
        <v>0</v>
      </c>
      <c r="F50" s="42">
        <f>FRA!G61</f>
        <v>0</v>
      </c>
      <c r="G50" s="100">
        <f>FRA!H61</f>
        <v>0</v>
      </c>
    </row>
    <row r="51" spans="1:7" x14ac:dyDescent="0.2">
      <c r="A51" s="41">
        <f>FRA!J62</f>
        <v>8</v>
      </c>
      <c r="B51" s="41">
        <v>0</v>
      </c>
      <c r="C51" s="41">
        <v>0</v>
      </c>
      <c r="D51" s="42">
        <v>0</v>
      </c>
      <c r="E51" s="41">
        <f>FRA!F62</f>
        <v>0</v>
      </c>
      <c r="F51" s="42">
        <f>FRA!G62</f>
        <v>0</v>
      </c>
      <c r="G51" s="100">
        <f>FRA!H62</f>
        <v>0</v>
      </c>
    </row>
    <row r="52" spans="1:7" x14ac:dyDescent="0.2">
      <c r="A52" s="41">
        <f>FRA!J63</f>
        <v>9</v>
      </c>
      <c r="B52" s="56">
        <f>FRA!A63</f>
        <v>20</v>
      </c>
      <c r="C52" s="41" t="str">
        <f>FRA!D63</f>
        <v>P3</v>
      </c>
      <c r="D52" s="42" t="str">
        <f>FRA!E63</f>
        <v>Non-maintained emergency lighting is fitted in this building, however it has not been fitted to BS5266-1 and should be reconfigured/reinstalled to meet the design specifications detailed in BS5266-1. Alternatively, consideration should be given to fitting a Photoluminescent low level wayguidance system (PSPA Class D) in accordance with BS5266 part 6.</v>
      </c>
      <c r="E52" s="41">
        <f>FRA!F63</f>
        <v>0</v>
      </c>
      <c r="F52" s="42">
        <f>FRA!G63</f>
        <v>0</v>
      </c>
      <c r="G52" s="100">
        <f>FRA!H63</f>
        <v>0</v>
      </c>
    </row>
    <row r="53" spans="1:7" x14ac:dyDescent="0.2">
      <c r="A53" s="41">
        <f>FRA!J64</f>
        <v>9</v>
      </c>
      <c r="B53" s="57">
        <f>FRA!A64</f>
        <v>20</v>
      </c>
      <c r="C53" s="41">
        <f>FRA!D64</f>
        <v>0</v>
      </c>
      <c r="D53" s="42">
        <f>FRA!E64</f>
        <v>0</v>
      </c>
      <c r="E53" s="41">
        <f>FRA!F64</f>
        <v>0</v>
      </c>
      <c r="F53" s="42">
        <f>FRA!G64</f>
        <v>0</v>
      </c>
      <c r="G53" s="100">
        <f>FRA!H64</f>
        <v>0</v>
      </c>
    </row>
    <row r="54" spans="1:7" x14ac:dyDescent="0.2">
      <c r="A54" s="41">
        <f>FRA!J65</f>
        <v>9</v>
      </c>
      <c r="B54" s="57">
        <f>FRA!A65</f>
        <v>21</v>
      </c>
      <c r="C54" s="41">
        <f>FRA!D65</f>
        <v>0</v>
      </c>
      <c r="D54" s="42" t="str">
        <f>FRA!E65</f>
        <v>It appears to be but please see Q.20</v>
      </c>
      <c r="E54" s="41">
        <f>FRA!F65</f>
        <v>0</v>
      </c>
      <c r="F54" s="42">
        <f>FRA!G65</f>
        <v>0</v>
      </c>
      <c r="G54" s="100">
        <f>FRA!H65</f>
        <v>0</v>
      </c>
    </row>
    <row r="55" spans="1:7" x14ac:dyDescent="0.2">
      <c r="A55" s="41">
        <f>FRA!J66</f>
        <v>9</v>
      </c>
      <c r="B55" s="57">
        <f>FRA!A66</f>
        <v>21</v>
      </c>
      <c r="C55" s="41">
        <f>FRA!D66</f>
        <v>0</v>
      </c>
      <c r="D55" s="42">
        <f>FRA!E66</f>
        <v>0</v>
      </c>
      <c r="E55" s="41">
        <f>FRA!F66</f>
        <v>0</v>
      </c>
      <c r="F55" s="42">
        <f>FRA!G66</f>
        <v>0</v>
      </c>
      <c r="G55" s="100">
        <f>FRA!H66</f>
        <v>0</v>
      </c>
    </row>
    <row r="56" spans="1:7" x14ac:dyDescent="0.2">
      <c r="A56" s="41">
        <f>FRA!J67</f>
        <v>9</v>
      </c>
      <c r="B56" s="41">
        <v>0</v>
      </c>
      <c r="C56" s="41">
        <v>0</v>
      </c>
      <c r="D56" s="42">
        <v>0</v>
      </c>
      <c r="E56" s="41">
        <f>FRA!F67</f>
        <v>0</v>
      </c>
      <c r="F56" s="42">
        <f>FRA!G67</f>
        <v>0</v>
      </c>
      <c r="G56" s="100">
        <f>FRA!H67</f>
        <v>0</v>
      </c>
    </row>
    <row r="57" spans="1:7" x14ac:dyDescent="0.2">
      <c r="A57" s="41">
        <f>FRA!J68</f>
        <v>10</v>
      </c>
      <c r="B57" s="56">
        <f>FRA!A68</f>
        <v>22</v>
      </c>
      <c r="C57" s="41" t="str">
        <f>FRA!D68</f>
        <v>P3</v>
      </c>
      <c r="D57" s="42" t="str">
        <f>FRA!E68</f>
        <v>Do Not use Lift sign required to 9th floor. In addition it is recommended that Floor Information Numbers (IBC style) are fitted to all floors (staircase and lobbies).</v>
      </c>
      <c r="E57" s="41">
        <f>FRA!F68</f>
        <v>0</v>
      </c>
      <c r="F57" s="42">
        <f>FRA!G68</f>
        <v>0</v>
      </c>
      <c r="G57" s="100">
        <f>FRA!H68</f>
        <v>0</v>
      </c>
    </row>
    <row r="58" spans="1:7" x14ac:dyDescent="0.2">
      <c r="A58" s="41">
        <f>FRA!J69</f>
        <v>10</v>
      </c>
      <c r="B58" s="57">
        <f>FRA!A69</f>
        <v>22</v>
      </c>
      <c r="C58" s="41">
        <f>FRA!D69</f>
        <v>0</v>
      </c>
      <c r="D58" s="42">
        <f>FRA!E69</f>
        <v>0</v>
      </c>
      <c r="E58" s="41">
        <f>FRA!F69</f>
        <v>0</v>
      </c>
      <c r="F58" s="42">
        <f>FRA!G69</f>
        <v>0</v>
      </c>
      <c r="G58" s="100">
        <f>FRA!H69</f>
        <v>0</v>
      </c>
    </row>
    <row r="59" spans="1:7" x14ac:dyDescent="0.2">
      <c r="A59" s="41">
        <f>FRA!J70</f>
        <v>10</v>
      </c>
      <c r="B59" s="57">
        <f>FRA!A70</f>
        <v>22</v>
      </c>
      <c r="C59" s="41">
        <f>FRA!D70</f>
        <v>0</v>
      </c>
      <c r="D59" s="42">
        <f>FRA!E70</f>
        <v>0</v>
      </c>
      <c r="E59" s="41">
        <f>FRA!F70</f>
        <v>0</v>
      </c>
      <c r="F59" s="42">
        <f>FRA!G70</f>
        <v>0</v>
      </c>
      <c r="G59" s="100">
        <f>FRA!H70</f>
        <v>0</v>
      </c>
    </row>
    <row r="60" spans="1:7" x14ac:dyDescent="0.2">
      <c r="A60" s="41">
        <f>FRA!J71</f>
        <v>10</v>
      </c>
      <c r="B60" s="57">
        <f>FRA!A71</f>
        <v>22</v>
      </c>
      <c r="C60" s="41">
        <f>FRA!D71</f>
        <v>0</v>
      </c>
      <c r="D60" s="42">
        <f>FRA!E71</f>
        <v>0</v>
      </c>
      <c r="E60" s="41">
        <f>FRA!F71</f>
        <v>0</v>
      </c>
      <c r="F60" s="42">
        <f>FRA!G71</f>
        <v>0</v>
      </c>
      <c r="G60" s="100">
        <f>FRA!H71</f>
        <v>0</v>
      </c>
    </row>
    <row r="61" spans="1:7" x14ac:dyDescent="0.2">
      <c r="A61" s="41">
        <f>FRA!J72</f>
        <v>10</v>
      </c>
      <c r="B61" s="57">
        <f>FRA!A72</f>
        <v>22</v>
      </c>
      <c r="C61" s="41">
        <f>FRA!D72</f>
        <v>0</v>
      </c>
      <c r="D61" s="42">
        <f>FRA!E72</f>
        <v>0</v>
      </c>
      <c r="E61" s="41">
        <f>FRA!F72</f>
        <v>0</v>
      </c>
      <c r="F61" s="42">
        <f>FRA!G72</f>
        <v>0</v>
      </c>
      <c r="G61" s="100">
        <f>FRA!H72</f>
        <v>0</v>
      </c>
    </row>
    <row r="62" spans="1:7" x14ac:dyDescent="0.2">
      <c r="A62" s="41">
        <f>FRA!J73</f>
        <v>10</v>
      </c>
      <c r="B62" s="57">
        <f>FRA!A73</f>
        <v>22</v>
      </c>
      <c r="C62" s="41">
        <f>FRA!D73</f>
        <v>0</v>
      </c>
      <c r="D62" s="42">
        <f>FRA!E73</f>
        <v>0</v>
      </c>
      <c r="E62" s="41">
        <f>FRA!F73</f>
        <v>0</v>
      </c>
      <c r="F62" s="42">
        <f>FRA!G73</f>
        <v>0</v>
      </c>
      <c r="G62" s="100">
        <f>FRA!H73</f>
        <v>0</v>
      </c>
    </row>
    <row r="63" spans="1:7" x14ac:dyDescent="0.2">
      <c r="A63" s="41">
        <f>FRA!J74</f>
        <v>10</v>
      </c>
      <c r="B63" s="41">
        <f>FRA!A74</f>
        <v>23</v>
      </c>
      <c r="C63" s="41">
        <f>FRA!D74</f>
        <v>0</v>
      </c>
      <c r="D63" s="42" t="str">
        <f>FRA!E74</f>
        <v>where fitted</v>
      </c>
      <c r="E63" s="41">
        <f>FRA!F74</f>
        <v>0</v>
      </c>
      <c r="F63" s="42">
        <f>FRA!G74</f>
        <v>0</v>
      </c>
      <c r="G63" s="100">
        <f>FRA!H74</f>
        <v>0</v>
      </c>
    </row>
    <row r="64" spans="1:7" x14ac:dyDescent="0.2">
      <c r="A64" s="41">
        <f>FRA!J75</f>
        <v>10</v>
      </c>
      <c r="B64" s="41">
        <f>FRA!A75</f>
        <v>23</v>
      </c>
      <c r="C64" s="41">
        <f>FRA!D75</f>
        <v>0</v>
      </c>
      <c r="D64" s="42">
        <f>FRA!E75</f>
        <v>0</v>
      </c>
      <c r="E64" s="41">
        <f>FRA!F75</f>
        <v>0</v>
      </c>
      <c r="F64" s="42">
        <f>FRA!G75</f>
        <v>0</v>
      </c>
      <c r="G64" s="100">
        <f>FRA!H75</f>
        <v>0</v>
      </c>
    </row>
    <row r="65" spans="1:7" x14ac:dyDescent="0.2">
      <c r="A65" s="41">
        <f>FRA!J76</f>
        <v>10</v>
      </c>
      <c r="B65" s="41">
        <v>0</v>
      </c>
      <c r="C65" s="41">
        <v>0</v>
      </c>
      <c r="D65" s="42">
        <v>0</v>
      </c>
      <c r="E65" s="41">
        <f>FRA!F76</f>
        <v>0</v>
      </c>
      <c r="F65" s="42">
        <f>FRA!G76</f>
        <v>0</v>
      </c>
      <c r="G65" s="100">
        <f>FRA!H76</f>
        <v>0</v>
      </c>
    </row>
    <row r="66" spans="1:7" x14ac:dyDescent="0.2">
      <c r="A66" s="41">
        <f>FRA!J77</f>
        <v>10</v>
      </c>
      <c r="B66" s="56">
        <f>FRA!A77</f>
        <v>24</v>
      </c>
      <c r="C66" s="41">
        <f>FRA!D77</f>
        <v>0</v>
      </c>
      <c r="D66" s="42">
        <f>FRA!E77</f>
        <v>0</v>
      </c>
      <c r="E66" s="41">
        <f>FRA!F77</f>
        <v>0</v>
      </c>
      <c r="F66" s="42">
        <f>FRA!G77</f>
        <v>0</v>
      </c>
      <c r="G66" s="100">
        <f>FRA!H77</f>
        <v>0</v>
      </c>
    </row>
    <row r="67" spans="1:7" x14ac:dyDescent="0.2">
      <c r="A67" s="41">
        <f>FRA!J78</f>
        <v>10</v>
      </c>
      <c r="B67" s="57">
        <f>FRA!A78</f>
        <v>24</v>
      </c>
      <c r="C67" s="41">
        <f>FRA!D78</f>
        <v>0</v>
      </c>
      <c r="D67" s="42">
        <f>FRA!E78</f>
        <v>0</v>
      </c>
      <c r="E67" s="41">
        <f>FRA!F78</f>
        <v>0</v>
      </c>
      <c r="F67" s="42">
        <f>FRA!G78</f>
        <v>0</v>
      </c>
      <c r="G67" s="100">
        <f>FRA!H78</f>
        <v>0</v>
      </c>
    </row>
    <row r="68" spans="1:7" x14ac:dyDescent="0.2">
      <c r="A68" s="41">
        <f>FRA!J79</f>
        <v>11</v>
      </c>
      <c r="B68" s="57">
        <f>FRA!A79</f>
        <v>25</v>
      </c>
      <c r="C68" s="41" t="str">
        <f>FRA!D79</f>
        <v>P3</v>
      </c>
      <c r="D68" s="42" t="str">
        <f>FRA!E79</f>
        <v>It is understood that the flats have been fitted with domestic single point smoke detectors which would provide early warning of fire for the occupants of the flat. It should be confirmed that the detection system is a minimum of LD3 standard however it is recommended that a BS5839-6 LD2 system is fitted to all flats if not already fitted.</v>
      </c>
      <c r="E68" s="41">
        <f>FRA!F79</f>
        <v>0</v>
      </c>
      <c r="F68" s="42">
        <f>FRA!G79</f>
        <v>0</v>
      </c>
      <c r="G68" s="100">
        <f>FRA!H79</f>
        <v>0</v>
      </c>
    </row>
    <row r="69" spans="1:7" x14ac:dyDescent="0.2">
      <c r="A69" s="41">
        <f>FRA!J80</f>
        <v>11</v>
      </c>
      <c r="B69" s="57">
        <f>FRA!A80</f>
        <v>25</v>
      </c>
      <c r="C69" s="41">
        <f>FRA!D80</f>
        <v>0</v>
      </c>
      <c r="D69" s="42">
        <f>FRA!E80</f>
        <v>0</v>
      </c>
      <c r="E69" s="41">
        <f>FRA!F80</f>
        <v>0</v>
      </c>
      <c r="F69" s="42">
        <f>FRA!G80</f>
        <v>0</v>
      </c>
      <c r="G69" s="100">
        <f>FRA!H80</f>
        <v>0</v>
      </c>
    </row>
    <row r="70" spans="1:7" x14ac:dyDescent="0.2">
      <c r="A70" s="41">
        <f>FRA!J81</f>
        <v>11</v>
      </c>
      <c r="B70" s="57">
        <f>FRA!A81</f>
        <v>26</v>
      </c>
      <c r="C70" s="41">
        <f>FRA!D81</f>
        <v>0</v>
      </c>
      <c r="D70" s="42">
        <f>FRA!E81</f>
        <v>0</v>
      </c>
      <c r="E70" s="41">
        <f>FRA!F81</f>
        <v>0</v>
      </c>
      <c r="F70" s="42">
        <f>FRA!G81</f>
        <v>0</v>
      </c>
      <c r="G70" s="100">
        <f>FRA!H81</f>
        <v>0</v>
      </c>
    </row>
    <row r="71" spans="1:7" x14ac:dyDescent="0.2">
      <c r="A71" s="41">
        <f>FRA!J82</f>
        <v>11</v>
      </c>
      <c r="B71" s="57">
        <f>FRA!A82</f>
        <v>26</v>
      </c>
      <c r="C71" s="41">
        <f>FRA!D82</f>
        <v>0</v>
      </c>
      <c r="D71" s="42">
        <f>FRA!E82</f>
        <v>0</v>
      </c>
      <c r="E71" s="41">
        <f>FRA!F82</f>
        <v>0</v>
      </c>
      <c r="F71" s="42">
        <f>FRA!G82</f>
        <v>0</v>
      </c>
      <c r="G71" s="100">
        <f>FRA!H82</f>
        <v>0</v>
      </c>
    </row>
    <row r="72" spans="1:7" x14ac:dyDescent="0.2">
      <c r="A72" s="41">
        <f>FRA!J83</f>
        <v>11</v>
      </c>
      <c r="B72" s="41">
        <v>0</v>
      </c>
      <c r="C72" s="41">
        <v>0</v>
      </c>
      <c r="D72" s="42">
        <v>0</v>
      </c>
      <c r="E72" s="41">
        <f>FRA!F83</f>
        <v>0</v>
      </c>
      <c r="F72" s="42">
        <f>FRA!G83</f>
        <v>0</v>
      </c>
      <c r="G72" s="100">
        <f>FRA!H83</f>
        <v>0</v>
      </c>
    </row>
    <row r="73" spans="1:7" x14ac:dyDescent="0.2">
      <c r="A73" s="41">
        <f>FRA!J84</f>
        <v>12</v>
      </c>
      <c r="B73" s="56">
        <f>FRA!A84</f>
        <v>27</v>
      </c>
      <c r="C73" s="41" t="str">
        <f>FRA!D84</f>
        <v>P3</v>
      </c>
      <c r="D73" s="42" t="str">
        <f>FRA!E84</f>
        <v>It is recommended that intrusive internal flat surveys are carried out to determine the level of compartmentation between flats as well as between flats to communal areas. The building has internal stacks</v>
      </c>
      <c r="E73" s="41">
        <f>FRA!F84</f>
        <v>0</v>
      </c>
      <c r="F73" s="42">
        <f>FRA!G84</f>
        <v>0</v>
      </c>
      <c r="G73" s="100">
        <f>FRA!H84</f>
        <v>0</v>
      </c>
    </row>
    <row r="74" spans="1:7" x14ac:dyDescent="0.2">
      <c r="A74" s="41">
        <f>FRA!J85</f>
        <v>12</v>
      </c>
      <c r="B74" s="57">
        <f>FRA!A85</f>
        <v>27</v>
      </c>
      <c r="C74" s="41">
        <f>FRA!D85</f>
        <v>0</v>
      </c>
      <c r="D74" s="42">
        <f>FRA!E85</f>
        <v>0</v>
      </c>
      <c r="E74" s="41">
        <f>FRA!F85</f>
        <v>0</v>
      </c>
      <c r="F74" s="42">
        <f>FRA!G85</f>
        <v>0</v>
      </c>
      <c r="G74" s="100">
        <f>FRA!H85</f>
        <v>0</v>
      </c>
    </row>
    <row r="75" spans="1:7" x14ac:dyDescent="0.2">
      <c r="A75" s="41">
        <f>FRA!J86</f>
        <v>12</v>
      </c>
      <c r="B75" s="57">
        <f>FRA!A86</f>
        <v>27</v>
      </c>
      <c r="C75" s="41">
        <f>FRA!D86</f>
        <v>0</v>
      </c>
      <c r="D75" s="42">
        <f>FRA!E86</f>
        <v>0</v>
      </c>
      <c r="E75" s="41">
        <f>FRA!F86</f>
        <v>0</v>
      </c>
      <c r="F75" s="42">
        <f>FRA!G86</f>
        <v>0</v>
      </c>
      <c r="G75" s="100">
        <f>FRA!H86</f>
        <v>0</v>
      </c>
    </row>
    <row r="76" spans="1:7" x14ac:dyDescent="0.2">
      <c r="A76" s="41">
        <f>FRA!J87</f>
        <v>12</v>
      </c>
      <c r="B76" s="57">
        <f>FRA!A87</f>
        <v>27</v>
      </c>
      <c r="C76" s="41">
        <f>FRA!D87</f>
        <v>0</v>
      </c>
      <c r="D76" s="42">
        <f>FRA!E87</f>
        <v>0</v>
      </c>
      <c r="E76" s="41">
        <f>FRA!F87</f>
        <v>0</v>
      </c>
      <c r="F76" s="42">
        <f>FRA!G87</f>
        <v>0</v>
      </c>
      <c r="G76" s="100">
        <f>FRA!H87</f>
        <v>0</v>
      </c>
    </row>
    <row r="77" spans="1:7" x14ac:dyDescent="0.2">
      <c r="A77" s="41">
        <f>FRA!J88</f>
        <v>12</v>
      </c>
      <c r="B77" s="57">
        <f>FRA!A88</f>
        <v>27</v>
      </c>
      <c r="C77" s="41">
        <f>FRA!D88</f>
        <v>0</v>
      </c>
      <c r="D77" s="42">
        <f>FRA!E88</f>
        <v>0</v>
      </c>
      <c r="E77" s="41">
        <f>FRA!F88</f>
        <v>0</v>
      </c>
      <c r="F77" s="42">
        <f>FRA!G88</f>
        <v>0</v>
      </c>
      <c r="G77" s="100">
        <f>FRA!H88</f>
        <v>0</v>
      </c>
    </row>
    <row r="78" spans="1:7" x14ac:dyDescent="0.2">
      <c r="A78" s="41">
        <f>FRA!J89</f>
        <v>12</v>
      </c>
      <c r="B78" s="41">
        <f>FRA!A89</f>
        <v>28</v>
      </c>
      <c r="C78" s="41">
        <f>FRA!D89</f>
        <v>0</v>
      </c>
      <c r="D78" s="42">
        <f>FRA!E89</f>
        <v>0</v>
      </c>
      <c r="E78" s="41">
        <f>FRA!F89</f>
        <v>0</v>
      </c>
      <c r="F78" s="42">
        <f>FRA!G89</f>
        <v>0</v>
      </c>
      <c r="G78" s="100">
        <f>FRA!H89</f>
        <v>0</v>
      </c>
    </row>
    <row r="79" spans="1:7" x14ac:dyDescent="0.2">
      <c r="A79" s="41">
        <f>FRA!J90</f>
        <v>12</v>
      </c>
      <c r="B79" s="41">
        <f>FRA!A90</f>
        <v>28</v>
      </c>
      <c r="C79" s="41">
        <f>FRA!D90</f>
        <v>0</v>
      </c>
      <c r="D79" s="42">
        <f>FRA!E90</f>
        <v>0</v>
      </c>
      <c r="E79" s="41">
        <f>FRA!F90</f>
        <v>0</v>
      </c>
      <c r="F79" s="42">
        <f>FRA!G90</f>
        <v>0</v>
      </c>
      <c r="G79" s="100">
        <f>FRA!H90</f>
        <v>0</v>
      </c>
    </row>
    <row r="80" spans="1:7" x14ac:dyDescent="0.2">
      <c r="A80" s="41">
        <f>FRA!J91</f>
        <v>12</v>
      </c>
      <c r="B80" s="41">
        <f>FRA!A91</f>
        <v>29</v>
      </c>
      <c r="C80" s="41">
        <f>FRA!D91</f>
        <v>0</v>
      </c>
      <c r="D80" s="42">
        <f>FRA!E91</f>
        <v>0</v>
      </c>
      <c r="E80" s="41">
        <f>FRA!F91</f>
        <v>0</v>
      </c>
      <c r="F80" s="42">
        <f>FRA!G91</f>
        <v>0</v>
      </c>
      <c r="G80" s="100">
        <f>FRA!H91</f>
        <v>0</v>
      </c>
    </row>
    <row r="81" spans="1:7" x14ac:dyDescent="0.2">
      <c r="A81" s="41">
        <f>FRA!J92</f>
        <v>12</v>
      </c>
      <c r="B81" s="41">
        <f>FRA!A92</f>
        <v>29</v>
      </c>
      <c r="C81" s="41">
        <f>FRA!D92</f>
        <v>0</v>
      </c>
      <c r="D81" s="42">
        <f>FRA!E92</f>
        <v>0</v>
      </c>
      <c r="E81" s="41">
        <f>FRA!F92</f>
        <v>0</v>
      </c>
      <c r="F81" s="42">
        <f>FRA!G92</f>
        <v>0</v>
      </c>
      <c r="G81" s="100">
        <f>FRA!H92</f>
        <v>0</v>
      </c>
    </row>
    <row r="82" spans="1:7" x14ac:dyDescent="0.2">
      <c r="A82" s="41">
        <f>FRA!J93</f>
        <v>12</v>
      </c>
      <c r="B82" s="41">
        <v>0</v>
      </c>
      <c r="C82" s="41">
        <v>0</v>
      </c>
      <c r="D82" s="42">
        <v>0</v>
      </c>
      <c r="E82" s="41">
        <f>FRA!F93</f>
        <v>0</v>
      </c>
      <c r="F82" s="42">
        <f>FRA!G93</f>
        <v>0</v>
      </c>
      <c r="G82" s="100">
        <f>FRA!H93</f>
        <v>0</v>
      </c>
    </row>
    <row r="83" spans="1:7" x14ac:dyDescent="0.2">
      <c r="A83" s="41">
        <f>FRA!J94</f>
        <v>12</v>
      </c>
      <c r="B83" s="56">
        <f>FRA!A94</f>
        <v>30</v>
      </c>
      <c r="C83" s="41">
        <f>FRA!D94</f>
        <v>0</v>
      </c>
      <c r="D83" s="42" t="str">
        <f>FRA!E94</f>
        <v>Fire extinguishers are not required in this building</v>
      </c>
      <c r="E83" s="41">
        <f>FRA!F94</f>
        <v>0</v>
      </c>
      <c r="F83" s="42">
        <f>FRA!G94</f>
        <v>0</v>
      </c>
      <c r="G83" s="100">
        <f>FRA!H94</f>
        <v>0</v>
      </c>
    </row>
    <row r="84" spans="1:7" x14ac:dyDescent="0.2">
      <c r="A84" s="41">
        <f>FRA!J95</f>
        <v>12</v>
      </c>
      <c r="B84" s="57">
        <f>FRA!A95</f>
        <v>30</v>
      </c>
      <c r="C84" s="41">
        <f>FRA!D95</f>
        <v>0</v>
      </c>
      <c r="D84" s="42">
        <f>FRA!E95</f>
        <v>0</v>
      </c>
      <c r="E84" s="41">
        <f>FRA!F95</f>
        <v>0</v>
      </c>
      <c r="F84" s="42">
        <f>FRA!G95</f>
        <v>0</v>
      </c>
      <c r="G84" s="100">
        <f>FRA!H95</f>
        <v>0</v>
      </c>
    </row>
    <row r="85" spans="1:7" x14ac:dyDescent="0.2">
      <c r="A85" s="41">
        <f>FRA!J96</f>
        <v>12</v>
      </c>
      <c r="B85" s="57">
        <f>FRA!A96</f>
        <v>31</v>
      </c>
      <c r="C85" s="41">
        <f>FRA!D96</f>
        <v>0</v>
      </c>
      <c r="D85" s="42">
        <f>FRA!E96</f>
        <v>0</v>
      </c>
      <c r="E85" s="41">
        <f>FRA!F96</f>
        <v>0</v>
      </c>
      <c r="F85" s="42">
        <f>FRA!G96</f>
        <v>0</v>
      </c>
      <c r="G85" s="100">
        <f>FRA!H96</f>
        <v>0</v>
      </c>
    </row>
    <row r="86" spans="1:7" x14ac:dyDescent="0.2">
      <c r="A86" s="41">
        <f>FRA!J97</f>
        <v>12</v>
      </c>
      <c r="B86" s="57">
        <f>FRA!A97</f>
        <v>31</v>
      </c>
      <c r="C86" s="41">
        <f>FRA!D97</f>
        <v>0</v>
      </c>
      <c r="D86" s="42">
        <f>FRA!E97</f>
        <v>0</v>
      </c>
      <c r="E86" s="41">
        <f>FRA!F97</f>
        <v>0</v>
      </c>
      <c r="F86" s="42">
        <f>FRA!G97</f>
        <v>0</v>
      </c>
      <c r="G86" s="100">
        <f>FRA!H97</f>
        <v>0</v>
      </c>
    </row>
    <row r="87" spans="1:7" x14ac:dyDescent="0.2">
      <c r="A87" s="41">
        <f>FRA!J98</f>
        <v>13</v>
      </c>
      <c r="B87" s="57">
        <f>FRA!A98</f>
        <v>32</v>
      </c>
      <c r="C87" s="41" t="str">
        <f>FRA!D98</f>
        <v>P1</v>
      </c>
      <c r="D87" s="42" t="str">
        <f>FRA!E98</f>
        <v>Unable to access DRM inlet due to key type. It is recommended that this lock is replaced with a local authority lock or a Gerda lock and the DRM inlet inspected once this has been done.</v>
      </c>
      <c r="E87" s="41">
        <f>FRA!F98</f>
        <v>0</v>
      </c>
      <c r="F87" s="42">
        <f>FRA!G98</f>
        <v>0</v>
      </c>
      <c r="G87" s="100">
        <f>FRA!H98</f>
        <v>0</v>
      </c>
    </row>
    <row r="88" spans="1:7" x14ac:dyDescent="0.2">
      <c r="A88" s="41">
        <f>FRA!J99</f>
        <v>14</v>
      </c>
      <c r="B88" s="57">
        <f>FRA!A99</f>
        <v>32</v>
      </c>
      <c r="C88" s="41" t="str">
        <f>FRA!D99</f>
        <v>P1</v>
      </c>
      <c r="D88" s="42" t="str">
        <f>FRA!E99</f>
        <v>DRM test date recorded as a visual inspection in Dec 2016 and is now out of date. Last pressure test recorded as 07/13</v>
      </c>
      <c r="E88" s="41">
        <f>FRA!F99</f>
        <v>0</v>
      </c>
      <c r="F88" s="42">
        <f>FRA!G99</f>
        <v>0</v>
      </c>
      <c r="G88" s="100">
        <f>FRA!H99</f>
        <v>0</v>
      </c>
    </row>
    <row r="89" spans="1:7" x14ac:dyDescent="0.2">
      <c r="A89" s="41">
        <f>FRA!J100</f>
        <v>14</v>
      </c>
      <c r="B89" s="57">
        <f>FRA!A100</f>
        <v>33</v>
      </c>
      <c r="C89" s="41">
        <f>FRA!D100</f>
        <v>0</v>
      </c>
      <c r="D89" s="42">
        <f>FRA!E100</f>
        <v>0</v>
      </c>
      <c r="E89" s="41">
        <f>FRA!F100</f>
        <v>0</v>
      </c>
      <c r="F89" s="42">
        <f>FRA!G100</f>
        <v>0</v>
      </c>
      <c r="G89" s="100">
        <f>FRA!H100</f>
        <v>0</v>
      </c>
    </row>
    <row r="90" spans="1:7" x14ac:dyDescent="0.2">
      <c r="A90" s="41">
        <f>FRA!J101</f>
        <v>14</v>
      </c>
      <c r="B90" s="57">
        <f>FRA!A101</f>
        <v>33</v>
      </c>
      <c r="C90" s="41">
        <f>FRA!D101</f>
        <v>0</v>
      </c>
      <c r="D90" s="42">
        <f>FRA!E101</f>
        <v>0</v>
      </c>
      <c r="E90" s="41">
        <f>FRA!F101</f>
        <v>0</v>
      </c>
      <c r="F90" s="42">
        <f>FRA!G101</f>
        <v>0</v>
      </c>
      <c r="G90" s="100">
        <f>FRA!H101</f>
        <v>0</v>
      </c>
    </row>
    <row r="91" spans="1:7" x14ac:dyDescent="0.2">
      <c r="A91" s="41">
        <f>FRA!J102</f>
        <v>14</v>
      </c>
      <c r="B91" s="41">
        <v>0</v>
      </c>
      <c r="C91" s="41">
        <v>0</v>
      </c>
      <c r="D91" s="42">
        <v>0</v>
      </c>
      <c r="E91" s="41">
        <f>FRA!F102</f>
        <v>0</v>
      </c>
      <c r="F91" s="42">
        <f>FRA!G102</f>
        <v>0</v>
      </c>
      <c r="G91" s="100">
        <f>FRA!H102</f>
        <v>0</v>
      </c>
    </row>
    <row r="92" spans="1:7" x14ac:dyDescent="0.2">
      <c r="A92" s="41">
        <f>FRA!J103</f>
        <v>15</v>
      </c>
      <c r="B92" s="56">
        <f>FRA!A103</f>
        <v>34</v>
      </c>
      <c r="C92" s="41" t="str">
        <f>FRA!D103</f>
        <v>P3</v>
      </c>
      <c r="D92" s="42" t="str">
        <f>FRA!E103</f>
        <v>The main electric intake doors were secure (FB14) and clear of storage. There are compartment penetrations in the risers and these should be fire stopped with appropriate fire rated materials (not pink foam). All EIC riser doors (FB1) are not FD30S standard and should be replaced with FD30S doors which should be fitted in accordance to BS8214.  Electrics last tested 06/09/17</v>
      </c>
      <c r="E92" s="41">
        <f>FRA!F103</f>
        <v>0</v>
      </c>
      <c r="F92" s="42">
        <f>FRA!G103</f>
        <v>0</v>
      </c>
      <c r="G92" s="100">
        <f>FRA!H103</f>
        <v>0</v>
      </c>
    </row>
    <row r="93" spans="1:7" x14ac:dyDescent="0.2">
      <c r="A93" s="41">
        <f>FRA!J104</f>
        <v>16</v>
      </c>
      <c r="B93" s="41">
        <f>FRA!A104</f>
        <v>35</v>
      </c>
      <c r="C93" s="41" t="str">
        <f>FRA!D104</f>
        <v>P3</v>
      </c>
      <c r="D93" s="42" t="str">
        <f>FRA!E104</f>
        <v>Soil stacks are internal and it is recommended that an internal flat survey is carried out to determine the level of compartmentation from flat to flat as well as to the communal space. Due to the building layout, we would recommend surveys of at least 2 flats, in different parts of the building.</v>
      </c>
      <c r="E93" s="41">
        <f>FRA!F104</f>
        <v>0</v>
      </c>
      <c r="F93" s="42">
        <f>FRA!G104</f>
        <v>0</v>
      </c>
      <c r="G93" s="100">
        <f>FRA!H104</f>
        <v>0</v>
      </c>
    </row>
    <row r="94" spans="1:7" x14ac:dyDescent="0.2">
      <c r="A94" s="41">
        <f>FRA!J105</f>
        <v>16</v>
      </c>
      <c r="B94" s="41">
        <f>FRA!A105</f>
        <v>36</v>
      </c>
      <c r="C94" s="41">
        <f>FRA!D105</f>
        <v>0</v>
      </c>
      <c r="D94" s="42">
        <f>FRA!E105</f>
        <v>0</v>
      </c>
      <c r="E94" s="41">
        <f>FRA!F105</f>
        <v>0</v>
      </c>
      <c r="F94" s="42">
        <f>FRA!G105</f>
        <v>0</v>
      </c>
      <c r="G94" s="100">
        <f>FRA!H105</f>
        <v>0</v>
      </c>
    </row>
    <row r="95" spans="1:7" ht="13.5" thickBot="1" x14ac:dyDescent="0.25">
      <c r="A95" s="41">
        <f>FRA!J106</f>
        <v>16</v>
      </c>
      <c r="B95" s="41">
        <f>FRA!A106</f>
        <v>37</v>
      </c>
      <c r="C95" s="43">
        <f>FRA!D106</f>
        <v>0</v>
      </c>
      <c r="D95" s="44">
        <f>FRA!E106</f>
        <v>0</v>
      </c>
      <c r="E95" s="41">
        <f>FRA!F106</f>
        <v>0</v>
      </c>
      <c r="F95" s="42">
        <f>FRA!G106</f>
        <v>0</v>
      </c>
      <c r="G95" s="100">
        <f>FRA!H106</f>
        <v>0</v>
      </c>
    </row>
    <row r="96" spans="1:7" x14ac:dyDescent="0.2">
      <c r="A96" s="59">
        <f>'M-M'!J13</f>
        <v>16</v>
      </c>
      <c r="B96" s="45">
        <f>'M-M'!A13</f>
        <v>38</v>
      </c>
      <c r="C96" s="45">
        <f>'M-M'!D13</f>
        <v>0</v>
      </c>
      <c r="D96" s="46" t="str">
        <f>'M-M'!E13</f>
        <v>Records are held centrally by the Health and Safety Team</v>
      </c>
      <c r="E96" s="45">
        <f>'M-M'!F13</f>
        <v>0</v>
      </c>
      <c r="F96" s="46">
        <f>'M-M'!G13</f>
        <v>0</v>
      </c>
      <c r="G96" s="101">
        <f>'M-M'!H13</f>
        <v>0</v>
      </c>
    </row>
    <row r="97" spans="1:7" x14ac:dyDescent="0.2">
      <c r="A97" s="59">
        <f>'M-M'!J14</f>
        <v>16</v>
      </c>
      <c r="B97" s="105">
        <f>'M-M'!A14</f>
        <v>38</v>
      </c>
      <c r="C97" s="105">
        <f>'M-M'!D14</f>
        <v>0</v>
      </c>
      <c r="D97" s="106">
        <f>'M-M'!E14</f>
        <v>0</v>
      </c>
      <c r="E97" s="105">
        <f>'M-M'!F14</f>
        <v>0</v>
      </c>
      <c r="F97" s="106">
        <f>'M-M'!G14</f>
        <v>0</v>
      </c>
      <c r="G97" s="107">
        <f>'M-M'!H14</f>
        <v>0</v>
      </c>
    </row>
    <row r="98" spans="1:7" x14ac:dyDescent="0.2">
      <c r="A98" s="59">
        <f>'M-M'!J15</f>
        <v>16</v>
      </c>
      <c r="B98" s="105">
        <f>'M-M'!A15</f>
        <v>39</v>
      </c>
      <c r="C98" s="105">
        <f>'M-M'!D15</f>
        <v>0</v>
      </c>
      <c r="D98" s="106" t="str">
        <f>'M-M'!E15</f>
        <v>All responsibilities for fire safety have been addressed with Barnet Homes Fire Safety Policy. The policy is available to all staff on the company intranet.</v>
      </c>
      <c r="E98" s="105">
        <f>'M-M'!F15</f>
        <v>0</v>
      </c>
      <c r="F98" s="106">
        <f>'M-M'!G15</f>
        <v>0</v>
      </c>
      <c r="G98" s="107">
        <f>'M-M'!H15</f>
        <v>0</v>
      </c>
    </row>
    <row r="99" spans="1:7" x14ac:dyDescent="0.2">
      <c r="A99" s="59">
        <f>'M-M'!J16</f>
        <v>16</v>
      </c>
      <c r="B99" s="105">
        <f>'M-M'!A16</f>
        <v>39</v>
      </c>
      <c r="C99" s="105">
        <f>'M-M'!D16</f>
        <v>0</v>
      </c>
      <c r="D99" s="106">
        <f>'M-M'!E16</f>
        <v>0</v>
      </c>
      <c r="E99" s="105">
        <f>'M-M'!F16</f>
        <v>0</v>
      </c>
      <c r="F99" s="106">
        <f>'M-M'!G16</f>
        <v>0</v>
      </c>
      <c r="G99" s="107">
        <f>'M-M'!H16</f>
        <v>0</v>
      </c>
    </row>
    <row r="100" spans="1:7" x14ac:dyDescent="0.2">
      <c r="A100" s="59">
        <f>'M-M'!J17</f>
        <v>16</v>
      </c>
      <c r="B100" s="105">
        <f>'M-M'!A17</f>
        <v>40</v>
      </c>
      <c r="C100" s="105">
        <f>'M-M'!D17</f>
        <v>0</v>
      </c>
      <c r="D100" s="106" t="str">
        <f>'M-M'!E17</f>
        <v>Barnet Homes take a proactive approach to fire risk assessment and liaise with the local fire authority on best practice.</v>
      </c>
      <c r="E100" s="105">
        <f>'M-M'!F17</f>
        <v>0</v>
      </c>
      <c r="F100" s="106">
        <f>'M-M'!G17</f>
        <v>0</v>
      </c>
      <c r="G100" s="107">
        <f>'M-M'!H17</f>
        <v>0</v>
      </c>
    </row>
    <row r="101" spans="1:7" x14ac:dyDescent="0.2">
      <c r="A101" s="59">
        <f>'M-M'!J18</f>
        <v>16</v>
      </c>
      <c r="B101" s="105">
        <f>'M-M'!A18</f>
        <v>40</v>
      </c>
      <c r="C101" s="105">
        <f>'M-M'!D18</f>
        <v>0</v>
      </c>
      <c r="D101" s="106">
        <f>'M-M'!E18</f>
        <v>0</v>
      </c>
      <c r="E101" s="105">
        <f>'M-M'!F18</f>
        <v>0</v>
      </c>
      <c r="F101" s="106">
        <f>'M-M'!G18</f>
        <v>0</v>
      </c>
      <c r="G101" s="107">
        <f>'M-M'!H18</f>
        <v>0</v>
      </c>
    </row>
    <row r="102" spans="1:7" x14ac:dyDescent="0.2">
      <c r="A102" s="59">
        <f>'M-M'!J19</f>
        <v>16</v>
      </c>
      <c r="B102" s="39">
        <v>0</v>
      </c>
      <c r="C102" s="39">
        <v>0</v>
      </c>
      <c r="D102" s="40">
        <v>0</v>
      </c>
      <c r="E102" s="41">
        <f>'M-M'!F19</f>
        <v>0</v>
      </c>
      <c r="F102" s="42">
        <f>'M-M'!G19</f>
        <v>0</v>
      </c>
      <c r="G102" s="100">
        <f>'M-M'!H19</f>
        <v>0</v>
      </c>
    </row>
    <row r="103" spans="1:7" x14ac:dyDescent="0.2">
      <c r="A103" s="59">
        <f>'M-M'!J20</f>
        <v>16</v>
      </c>
      <c r="B103" s="58">
        <f>'M-M'!A20</f>
        <v>41</v>
      </c>
      <c r="C103" s="39">
        <f>'M-M'!D20</f>
        <v>0</v>
      </c>
      <c r="D103" s="40" t="str">
        <f>'M-M'!E20</f>
        <v>Staff are given initial fire safety training on induction into the organisation and periodic training thereafter. Training records are held centrally within the HR Department.</v>
      </c>
      <c r="E103" s="41">
        <f>'M-M'!F20</f>
        <v>0</v>
      </c>
      <c r="F103" s="42">
        <f>'M-M'!G20</f>
        <v>0</v>
      </c>
      <c r="G103" s="100">
        <f>'M-M'!H20</f>
        <v>0</v>
      </c>
    </row>
    <row r="104" spans="1:7" x14ac:dyDescent="0.2">
      <c r="A104" s="59">
        <f>'M-M'!J21</f>
        <v>16</v>
      </c>
      <c r="B104" s="108">
        <f>'M-M'!A21</f>
        <v>41</v>
      </c>
      <c r="C104" s="39">
        <f>'M-M'!D21</f>
        <v>0</v>
      </c>
      <c r="D104" s="40">
        <f>'M-M'!E21</f>
        <v>0</v>
      </c>
      <c r="E104" s="41">
        <f>'M-M'!F21</f>
        <v>0</v>
      </c>
      <c r="F104" s="42">
        <f>'M-M'!G21</f>
        <v>0</v>
      </c>
      <c r="G104" s="100">
        <f>'M-M'!H21</f>
        <v>0</v>
      </c>
    </row>
    <row r="105" spans="1:7" x14ac:dyDescent="0.2">
      <c r="A105" s="59">
        <f>'M-M'!J22</f>
        <v>16</v>
      </c>
      <c r="B105" s="108">
        <f>'M-M'!A22</f>
        <v>42</v>
      </c>
      <c r="C105" s="39">
        <f>'M-M'!D22</f>
        <v>0</v>
      </c>
      <c r="D105" s="40">
        <f>'M-M'!E22</f>
        <v>0</v>
      </c>
      <c r="E105" s="41">
        <f>'M-M'!F22</f>
        <v>0</v>
      </c>
      <c r="F105" s="42">
        <f>'M-M'!G22</f>
        <v>0</v>
      </c>
      <c r="G105" s="100">
        <f>'M-M'!H22</f>
        <v>0</v>
      </c>
    </row>
    <row r="106" spans="1:7" x14ac:dyDescent="0.2">
      <c r="A106" s="59">
        <f>'M-M'!J23</f>
        <v>16</v>
      </c>
      <c r="B106" s="108">
        <f>'M-M'!A23</f>
        <v>42</v>
      </c>
      <c r="C106" s="39">
        <f>'M-M'!D23</f>
        <v>0</v>
      </c>
      <c r="D106" s="40">
        <f>'M-M'!E23</f>
        <v>0</v>
      </c>
      <c r="E106" s="41">
        <f>'M-M'!F23</f>
        <v>0</v>
      </c>
      <c r="F106" s="42">
        <f>'M-M'!G23</f>
        <v>0</v>
      </c>
      <c r="G106" s="100">
        <f>'M-M'!H23</f>
        <v>0</v>
      </c>
    </row>
    <row r="107" spans="1:7" x14ac:dyDescent="0.2">
      <c r="A107" s="59">
        <f>'M-M'!J24</f>
        <v>16</v>
      </c>
      <c r="B107" s="39">
        <v>0</v>
      </c>
      <c r="C107" s="39">
        <v>0</v>
      </c>
      <c r="D107" s="40">
        <v>0</v>
      </c>
      <c r="E107" s="41">
        <f>'M-M'!F24</f>
        <v>0</v>
      </c>
      <c r="F107" s="42">
        <f>'M-M'!G24</f>
        <v>0</v>
      </c>
      <c r="G107" s="100">
        <f>'M-M'!H24</f>
        <v>0</v>
      </c>
    </row>
    <row r="108" spans="1:7" x14ac:dyDescent="0.2">
      <c r="A108" s="59">
        <f>'M-M'!J25</f>
        <v>16</v>
      </c>
      <c r="B108" s="58">
        <f>'M-M'!A25</f>
        <v>43</v>
      </c>
      <c r="C108" s="39">
        <f>'M-M'!D25</f>
        <v>0</v>
      </c>
      <c r="D108" s="40" t="str">
        <f>'M-M'!E25</f>
        <v>The building is generally well maintained with some minor defects that form part of the action plan</v>
      </c>
      <c r="E108" s="41">
        <f>'M-M'!F25</f>
        <v>0</v>
      </c>
      <c r="F108" s="42">
        <f>'M-M'!G25</f>
        <v>0</v>
      </c>
      <c r="G108" s="100">
        <f>'M-M'!H25</f>
        <v>0</v>
      </c>
    </row>
    <row r="109" spans="1:7" x14ac:dyDescent="0.2">
      <c r="A109" s="59">
        <f>'M-M'!J26</f>
        <v>16</v>
      </c>
      <c r="B109" s="108">
        <f>'M-M'!A26</f>
        <v>43</v>
      </c>
      <c r="C109" s="39">
        <f>'M-M'!D26</f>
        <v>0</v>
      </c>
      <c r="D109" s="40">
        <f>'M-M'!E26</f>
        <v>0</v>
      </c>
      <c r="E109" s="41">
        <f>'M-M'!F26</f>
        <v>0</v>
      </c>
      <c r="F109" s="42">
        <f>'M-M'!G26</f>
        <v>0</v>
      </c>
      <c r="G109" s="100">
        <f>'M-M'!H26</f>
        <v>0</v>
      </c>
    </row>
    <row r="110" spans="1:7" x14ac:dyDescent="0.2">
      <c r="A110" s="59">
        <f>'M-M'!J27</f>
        <v>16</v>
      </c>
      <c r="B110" s="108">
        <f>'M-M'!A27</f>
        <v>44</v>
      </c>
      <c r="C110" s="39">
        <f>'M-M'!D27</f>
        <v>0</v>
      </c>
      <c r="D110" s="40" t="str">
        <f>'M-M'!E27</f>
        <v>Regular checks of the premises are carried out and any defects reported to the building maintenance office.</v>
      </c>
      <c r="E110" s="41">
        <f>'M-M'!F27</f>
        <v>0</v>
      </c>
      <c r="F110" s="42">
        <f>'M-M'!G27</f>
        <v>0</v>
      </c>
      <c r="G110" s="100">
        <f>'M-M'!H27</f>
        <v>0</v>
      </c>
    </row>
    <row r="111" spans="1:7" x14ac:dyDescent="0.2">
      <c r="A111" s="59">
        <f>'M-M'!J28</f>
        <v>16</v>
      </c>
      <c r="B111" s="108">
        <f>'M-M'!A28</f>
        <v>44</v>
      </c>
      <c r="C111" s="39">
        <f>'M-M'!D28</f>
        <v>0</v>
      </c>
      <c r="D111" s="40">
        <f>'M-M'!E28</f>
        <v>0</v>
      </c>
      <c r="E111" s="41">
        <f>'M-M'!F28</f>
        <v>0</v>
      </c>
      <c r="F111" s="42">
        <f>'M-M'!G28</f>
        <v>0</v>
      </c>
      <c r="G111" s="100">
        <f>'M-M'!H28</f>
        <v>0</v>
      </c>
    </row>
    <row r="112" spans="1:7" x14ac:dyDescent="0.2">
      <c r="A112" s="59">
        <f>'M-M'!J29</f>
        <v>16</v>
      </c>
      <c r="B112" s="108">
        <f>'M-M'!A29</f>
        <v>45</v>
      </c>
      <c r="C112" s="39">
        <f>'M-M'!D29</f>
        <v>0</v>
      </c>
      <c r="D112" s="40">
        <f>'M-M'!E29</f>
        <v>0</v>
      </c>
      <c r="E112" s="41">
        <f>'M-M'!F29</f>
        <v>0</v>
      </c>
      <c r="F112" s="42">
        <f>'M-M'!G29</f>
        <v>0</v>
      </c>
      <c r="G112" s="100">
        <f>'M-M'!H29</f>
        <v>0</v>
      </c>
    </row>
    <row r="113" spans="1:7" x14ac:dyDescent="0.2">
      <c r="A113" s="59">
        <f>'M-M'!J30</f>
        <v>16</v>
      </c>
      <c r="B113" s="108">
        <f>'M-M'!A30</f>
        <v>45</v>
      </c>
      <c r="C113" s="39">
        <f>'M-M'!D30</f>
        <v>0</v>
      </c>
      <c r="D113" s="40">
        <f>'M-M'!E30</f>
        <v>0</v>
      </c>
      <c r="E113" s="41">
        <f>'M-M'!F30</f>
        <v>0</v>
      </c>
      <c r="F113" s="42">
        <f>'M-M'!G30</f>
        <v>0</v>
      </c>
      <c r="G113" s="100">
        <f>'M-M'!H30</f>
        <v>0</v>
      </c>
    </row>
    <row r="114" spans="1:7" x14ac:dyDescent="0.2">
      <c r="A114" s="59">
        <f>'M-M'!J31</f>
        <v>17</v>
      </c>
      <c r="B114" s="108">
        <f>'M-M'!A31</f>
        <v>46</v>
      </c>
      <c r="C114" s="39" t="str">
        <f>'M-M'!D31</f>
        <v>P4</v>
      </c>
      <c r="D114" s="40" t="str">
        <f>'M-M'!E31</f>
        <v>Check emergency lighting test records</v>
      </c>
      <c r="E114" s="41">
        <f>'M-M'!F31</f>
        <v>0</v>
      </c>
      <c r="F114" s="42">
        <f>'M-M'!G31</f>
        <v>0</v>
      </c>
      <c r="G114" s="100">
        <f>'M-M'!H31</f>
        <v>0</v>
      </c>
    </row>
    <row r="115" spans="1:7" x14ac:dyDescent="0.2">
      <c r="A115" s="59">
        <f>'M-M'!J32</f>
        <v>17</v>
      </c>
      <c r="B115" s="108">
        <f>'M-M'!A32</f>
        <v>46</v>
      </c>
      <c r="C115" s="39">
        <f>'M-M'!D32</f>
        <v>0</v>
      </c>
      <c r="D115" s="40">
        <f>'M-M'!E32</f>
        <v>0</v>
      </c>
      <c r="E115" s="41">
        <f>'M-M'!F32</f>
        <v>0</v>
      </c>
      <c r="F115" s="42">
        <f>'M-M'!G32</f>
        <v>0</v>
      </c>
      <c r="G115" s="100">
        <f>'M-M'!H32</f>
        <v>0</v>
      </c>
    </row>
    <row r="116" spans="1:7" x14ac:dyDescent="0.2">
      <c r="A116" s="59">
        <f>'M-M'!J33</f>
        <v>17</v>
      </c>
      <c r="B116" s="108">
        <f>'M-M'!A33</f>
        <v>47</v>
      </c>
      <c r="C116" s="39">
        <f>'M-M'!D33</f>
        <v>0</v>
      </c>
      <c r="D116" s="40">
        <f>'M-M'!E33</f>
        <v>0</v>
      </c>
      <c r="E116" s="41">
        <f>'M-M'!F33</f>
        <v>0</v>
      </c>
      <c r="F116" s="42">
        <f>'M-M'!G33</f>
        <v>0</v>
      </c>
      <c r="G116" s="100">
        <f>'M-M'!H33</f>
        <v>0</v>
      </c>
    </row>
    <row r="117" spans="1:7" x14ac:dyDescent="0.2">
      <c r="A117" s="59">
        <f>'M-M'!J34</f>
        <v>17</v>
      </c>
      <c r="B117" s="108">
        <f>'M-M'!A34</f>
        <v>47</v>
      </c>
      <c r="C117" s="39">
        <f>'M-M'!D34</f>
        <v>0</v>
      </c>
      <c r="D117" s="40">
        <f>'M-M'!E34</f>
        <v>0</v>
      </c>
      <c r="E117" s="41">
        <f>'M-M'!F34</f>
        <v>0</v>
      </c>
      <c r="F117" s="42">
        <f>'M-M'!G34</f>
        <v>0</v>
      </c>
      <c r="G117" s="100">
        <f>'M-M'!H34</f>
        <v>0</v>
      </c>
    </row>
    <row r="118" spans="1:7" x14ac:dyDescent="0.2">
      <c r="A118" s="59">
        <f>'M-M'!J35</f>
        <v>17</v>
      </c>
      <c r="B118" s="108">
        <f>'M-M'!A35</f>
        <v>48</v>
      </c>
      <c r="C118" s="39">
        <f>'M-M'!D35</f>
        <v>0</v>
      </c>
      <c r="D118" s="40">
        <f>'M-M'!E35</f>
        <v>0</v>
      </c>
      <c r="E118" s="41">
        <f>'M-M'!F35</f>
        <v>0</v>
      </c>
      <c r="F118" s="42">
        <f>'M-M'!G35</f>
        <v>0</v>
      </c>
      <c r="G118" s="100">
        <f>'M-M'!H35</f>
        <v>0</v>
      </c>
    </row>
    <row r="119" spans="1:7" x14ac:dyDescent="0.2">
      <c r="A119" s="59">
        <f>'M-M'!J36</f>
        <v>17</v>
      </c>
      <c r="B119" s="108">
        <f>'M-M'!A36</f>
        <v>48</v>
      </c>
      <c r="C119" s="39">
        <f>'M-M'!D36</f>
        <v>0</v>
      </c>
      <c r="D119" s="40">
        <f>'M-M'!E36</f>
        <v>0</v>
      </c>
      <c r="E119" s="41">
        <f>'M-M'!F36</f>
        <v>0</v>
      </c>
      <c r="F119" s="42">
        <f>'M-M'!G36</f>
        <v>0</v>
      </c>
      <c r="G119" s="100">
        <f>'M-M'!H36</f>
        <v>0</v>
      </c>
    </row>
    <row r="120" spans="1:7" x14ac:dyDescent="0.2">
      <c r="A120" s="59">
        <f>'M-M'!J37</f>
        <v>17</v>
      </c>
      <c r="B120" s="108">
        <f>'M-M'!A37</f>
        <v>49</v>
      </c>
      <c r="C120" s="39">
        <f>'M-M'!D37</f>
        <v>0</v>
      </c>
      <c r="D120" s="40">
        <f>'M-M'!E37</f>
        <v>0</v>
      </c>
      <c r="E120" s="41">
        <f>'M-M'!F37</f>
        <v>0</v>
      </c>
      <c r="F120" s="42">
        <f>'M-M'!G37</f>
        <v>0</v>
      </c>
      <c r="G120" s="100">
        <f>'M-M'!H37</f>
        <v>0</v>
      </c>
    </row>
    <row r="121" spans="1:7" x14ac:dyDescent="0.2">
      <c r="A121" s="59">
        <f>'M-M'!J38</f>
        <v>17</v>
      </c>
      <c r="B121" s="108">
        <f>'M-M'!A38</f>
        <v>49</v>
      </c>
      <c r="C121" s="39">
        <f>'M-M'!D38</f>
        <v>0</v>
      </c>
      <c r="D121" s="40">
        <f>'M-M'!E38</f>
        <v>0</v>
      </c>
      <c r="E121" s="41">
        <f>'M-M'!F38</f>
        <v>0</v>
      </c>
      <c r="F121" s="42">
        <f>'M-M'!G38</f>
        <v>0</v>
      </c>
      <c r="G121" s="100">
        <f>'M-M'!H38</f>
        <v>0</v>
      </c>
    </row>
    <row r="122" spans="1:7" x14ac:dyDescent="0.2">
      <c r="A122" s="59">
        <f>'M-M'!J39</f>
        <v>17</v>
      </c>
      <c r="B122" s="108">
        <f>'M-M'!A39</f>
        <v>50</v>
      </c>
      <c r="C122" s="39">
        <f>'M-M'!D39</f>
        <v>0</v>
      </c>
      <c r="D122" s="40">
        <f>'M-M'!E39</f>
        <v>0</v>
      </c>
      <c r="E122" s="41">
        <f>'M-M'!F39</f>
        <v>0</v>
      </c>
      <c r="F122" s="42">
        <f>'M-M'!G39</f>
        <v>0</v>
      </c>
      <c r="G122" s="100">
        <f>'M-M'!H39</f>
        <v>0</v>
      </c>
    </row>
    <row r="123" spans="1:7" x14ac:dyDescent="0.2">
      <c r="A123" s="59">
        <f>'M-M'!J40</f>
        <v>17</v>
      </c>
      <c r="B123" s="108">
        <f>'M-M'!A40</f>
        <v>50</v>
      </c>
      <c r="C123" s="39">
        <f>'M-M'!D40</f>
        <v>0</v>
      </c>
      <c r="D123" s="40">
        <f>'M-M'!E40</f>
        <v>0</v>
      </c>
      <c r="E123" s="41">
        <f>'M-M'!F40</f>
        <v>0</v>
      </c>
      <c r="F123" s="42">
        <f>'M-M'!G40</f>
        <v>0</v>
      </c>
      <c r="G123" s="100">
        <f>'M-M'!H40</f>
        <v>0</v>
      </c>
    </row>
    <row r="124" spans="1:7" x14ac:dyDescent="0.2">
      <c r="A124" s="59">
        <f>'M-M'!J41</f>
        <v>17</v>
      </c>
      <c r="B124" s="108">
        <f>'M-M'!A41</f>
        <v>51</v>
      </c>
      <c r="C124" s="39">
        <f>'M-M'!D41</f>
        <v>0</v>
      </c>
      <c r="D124" s="40" t="str">
        <f>'M-M'!E41</f>
        <v>A schedule of maintenance is completed by Technical Services under a Service Level Agreement (SLA)</v>
      </c>
      <c r="E124" s="41">
        <f>'M-M'!F41</f>
        <v>0</v>
      </c>
      <c r="F124" s="42">
        <f>'M-M'!G41</f>
        <v>0</v>
      </c>
      <c r="G124" s="100">
        <f>'M-M'!H41</f>
        <v>0</v>
      </c>
    </row>
    <row r="125" spans="1:7" x14ac:dyDescent="0.2">
      <c r="A125" s="59">
        <f>'M-M'!J42</f>
        <v>17</v>
      </c>
      <c r="B125" s="108">
        <f>'M-M'!A42</f>
        <v>51</v>
      </c>
      <c r="C125" s="39">
        <f>'M-M'!D42</f>
        <v>0</v>
      </c>
      <c r="D125" s="40">
        <f>'M-M'!E42</f>
        <v>0</v>
      </c>
      <c r="E125" s="41">
        <f>'M-M'!F42</f>
        <v>0</v>
      </c>
      <c r="F125" s="42">
        <f>'M-M'!G42</f>
        <v>0</v>
      </c>
      <c r="G125" s="100">
        <f>'M-M'!H42</f>
        <v>0</v>
      </c>
    </row>
    <row r="126" spans="1:7" x14ac:dyDescent="0.2">
      <c r="A126" s="59">
        <f>'M-M'!J43</f>
        <v>17</v>
      </c>
      <c r="B126" s="39">
        <v>0</v>
      </c>
      <c r="C126" s="39">
        <v>0</v>
      </c>
      <c r="D126" s="40">
        <v>0</v>
      </c>
      <c r="E126" s="41">
        <f>'M-M'!F43</f>
        <v>0</v>
      </c>
      <c r="F126" s="42">
        <f>'M-M'!G43</f>
        <v>0</v>
      </c>
      <c r="G126" s="100">
        <f>'M-M'!H43</f>
        <v>0</v>
      </c>
    </row>
    <row r="127" spans="1:7" x14ac:dyDescent="0.2">
      <c r="A127" s="59">
        <f>'M-M'!J44</f>
        <v>17</v>
      </c>
      <c r="B127" s="58">
        <f>'M-M'!A44</f>
        <v>52</v>
      </c>
      <c r="C127" s="39">
        <f>'M-M'!D44</f>
        <v>0</v>
      </c>
      <c r="D127" s="40" t="str">
        <f>'M-M'!E44</f>
        <v>Records are held centrally by the Health and Safety Team</v>
      </c>
      <c r="E127" s="41">
        <f>'M-M'!F44</f>
        <v>0</v>
      </c>
      <c r="F127" s="42">
        <f>'M-M'!G44</f>
        <v>0</v>
      </c>
      <c r="G127" s="100">
        <f>'M-M'!H44</f>
        <v>0</v>
      </c>
    </row>
    <row r="128" spans="1:7" x14ac:dyDescent="0.2">
      <c r="A128" s="59">
        <f>'M-M'!J45</f>
        <v>17</v>
      </c>
      <c r="B128" s="108">
        <f>'M-M'!A45</f>
        <v>52</v>
      </c>
      <c r="C128" s="39">
        <f>'M-M'!D45</f>
        <v>0</v>
      </c>
      <c r="D128" s="40">
        <f>'M-M'!E45</f>
        <v>0</v>
      </c>
      <c r="E128" s="41">
        <f>'M-M'!F45</f>
        <v>0</v>
      </c>
      <c r="F128" s="42">
        <f>'M-M'!G45</f>
        <v>0</v>
      </c>
      <c r="G128" s="100">
        <f>'M-M'!H45</f>
        <v>0</v>
      </c>
    </row>
    <row r="129" spans="1:7" x14ac:dyDescent="0.2">
      <c r="A129" s="59">
        <f>'M-M'!J46</f>
        <v>17</v>
      </c>
      <c r="B129" s="108">
        <f>'M-M'!A46</f>
        <v>53</v>
      </c>
      <c r="C129" s="39">
        <f>'M-M'!D46</f>
        <v>0</v>
      </c>
      <c r="D129" s="40">
        <f>'M-M'!E46</f>
        <v>0</v>
      </c>
      <c r="E129" s="41">
        <f>'M-M'!F46</f>
        <v>0</v>
      </c>
      <c r="F129" s="42">
        <f>'M-M'!G46</f>
        <v>0</v>
      </c>
      <c r="G129" s="100">
        <f>'M-M'!H46</f>
        <v>0</v>
      </c>
    </row>
    <row r="130" spans="1:7" x14ac:dyDescent="0.2">
      <c r="A130" s="59">
        <f>'M-M'!J47</f>
        <v>17</v>
      </c>
      <c r="B130" s="108">
        <f>'M-M'!A47</f>
        <v>53</v>
      </c>
      <c r="C130" s="39">
        <f>'M-M'!D47</f>
        <v>0</v>
      </c>
      <c r="D130" s="40">
        <f>'M-M'!E47</f>
        <v>0</v>
      </c>
      <c r="E130" s="41">
        <f>'M-M'!F47</f>
        <v>0</v>
      </c>
      <c r="F130" s="42">
        <f>'M-M'!G47</f>
        <v>0</v>
      </c>
      <c r="G130" s="100">
        <f>'M-M'!H47</f>
        <v>0</v>
      </c>
    </row>
    <row r="131" spans="1:7" x14ac:dyDescent="0.2">
      <c r="A131" s="59">
        <f>'M-M'!J48</f>
        <v>17</v>
      </c>
      <c r="B131" s="108">
        <f>'M-M'!A48</f>
        <v>54</v>
      </c>
      <c r="C131" s="39">
        <f>'M-M'!D48</f>
        <v>0</v>
      </c>
      <c r="D131" s="40" t="str">
        <f>'M-M'!E48</f>
        <v>Records are held centrally by the Health and Safety Team</v>
      </c>
      <c r="E131" s="41">
        <f>'M-M'!F48</f>
        <v>0</v>
      </c>
      <c r="F131" s="42">
        <f>'M-M'!G48</f>
        <v>0</v>
      </c>
      <c r="G131" s="100">
        <f>'M-M'!H48</f>
        <v>0</v>
      </c>
    </row>
    <row r="132" spans="1:7" x14ac:dyDescent="0.2">
      <c r="A132" s="59">
        <f>'M-M'!J49</f>
        <v>17</v>
      </c>
      <c r="B132" s="108">
        <f>'M-M'!A49</f>
        <v>54</v>
      </c>
      <c r="C132" s="39">
        <f>'M-M'!D49</f>
        <v>0</v>
      </c>
      <c r="D132" s="40">
        <f>'M-M'!E49</f>
        <v>0</v>
      </c>
      <c r="E132" s="41">
        <f>'M-M'!F49</f>
        <v>0</v>
      </c>
      <c r="F132" s="42">
        <f>'M-M'!G49</f>
        <v>0</v>
      </c>
      <c r="G132" s="100">
        <f>'M-M'!H49</f>
        <v>0</v>
      </c>
    </row>
    <row r="133" spans="1:7" x14ac:dyDescent="0.2">
      <c r="A133" s="59">
        <f>'M-M'!J50</f>
        <v>17</v>
      </c>
      <c r="B133" s="108">
        <f>'M-M'!A50</f>
        <v>55</v>
      </c>
      <c r="C133" s="39">
        <f>'M-M'!D50</f>
        <v>0</v>
      </c>
      <c r="D133" s="40">
        <f>'M-M'!E50</f>
        <v>0</v>
      </c>
      <c r="E133" s="41">
        <f>'M-M'!F50</f>
        <v>0</v>
      </c>
      <c r="F133" s="42">
        <f>'M-M'!G50</f>
        <v>0</v>
      </c>
      <c r="G133" s="100">
        <f>'M-M'!H50</f>
        <v>0</v>
      </c>
    </row>
    <row r="134" spans="1:7" x14ac:dyDescent="0.2">
      <c r="A134" s="59">
        <f>'M-M'!J51</f>
        <v>17</v>
      </c>
      <c r="B134" s="108">
        <f>'M-M'!A51</f>
        <v>55</v>
      </c>
      <c r="C134" s="39">
        <f>'M-M'!D51</f>
        <v>0</v>
      </c>
      <c r="D134" s="40">
        <f>'M-M'!E51</f>
        <v>0</v>
      </c>
      <c r="E134" s="41">
        <f>'M-M'!F51</f>
        <v>0</v>
      </c>
      <c r="F134" s="42">
        <f>'M-M'!G51</f>
        <v>0</v>
      </c>
      <c r="G134" s="100">
        <f>'M-M'!H51</f>
        <v>0</v>
      </c>
    </row>
    <row r="135" spans="1:7" x14ac:dyDescent="0.2">
      <c r="A135" s="59">
        <f>'M-M'!J52</f>
        <v>17</v>
      </c>
      <c r="B135" s="108">
        <f>'M-M'!A52</f>
        <v>56</v>
      </c>
      <c r="C135" s="39">
        <f>'M-M'!D52</f>
        <v>0</v>
      </c>
      <c r="D135" s="40" t="str">
        <f>'M-M'!E52</f>
        <v>It is understood that E/L test records are held centrally by Barnet Homes</v>
      </c>
      <c r="E135" s="41">
        <f>'M-M'!F52</f>
        <v>0</v>
      </c>
      <c r="F135" s="42">
        <f>'M-M'!G52</f>
        <v>0</v>
      </c>
      <c r="G135" s="100">
        <f>'M-M'!H52</f>
        <v>0</v>
      </c>
    </row>
    <row r="136" spans="1:7" x14ac:dyDescent="0.2">
      <c r="A136" s="59">
        <f>'M-M'!J53</f>
        <v>17</v>
      </c>
      <c r="B136" s="108">
        <f>'M-M'!A53</f>
        <v>56</v>
      </c>
      <c r="C136" s="39">
        <f>'M-M'!D53</f>
        <v>0</v>
      </c>
      <c r="D136" s="40">
        <f>'M-M'!E53</f>
        <v>0</v>
      </c>
      <c r="E136" s="41">
        <f>'M-M'!F53</f>
        <v>0</v>
      </c>
      <c r="F136" s="42">
        <f>'M-M'!G53</f>
        <v>0</v>
      </c>
      <c r="G136" s="100">
        <f>'M-M'!H53</f>
        <v>0</v>
      </c>
    </row>
    <row r="137" spans="1:7" x14ac:dyDescent="0.2">
      <c r="A137" s="59">
        <f>'M-M'!J54</f>
        <v>17</v>
      </c>
      <c r="B137" s="39">
        <v>0</v>
      </c>
      <c r="C137" s="39">
        <v>0</v>
      </c>
      <c r="D137" s="40">
        <v>0</v>
      </c>
      <c r="E137" s="41">
        <f>'M-M'!F54</f>
        <v>0</v>
      </c>
      <c r="F137" s="42">
        <f>'M-M'!G54</f>
        <v>0</v>
      </c>
      <c r="G137" s="100">
        <f>'M-M'!H54</f>
        <v>0</v>
      </c>
    </row>
    <row r="138" spans="1:7" x14ac:dyDescent="0.2">
      <c r="A138" s="59">
        <f>'M-M'!J55</f>
        <v>17</v>
      </c>
      <c r="B138" s="39">
        <f>'M-M'!A55</f>
        <v>57</v>
      </c>
      <c r="C138" s="39">
        <f>'M-M'!D55</f>
        <v>0</v>
      </c>
      <c r="D138" s="40">
        <f>'M-M'!E55</f>
        <v>0</v>
      </c>
      <c r="E138" s="41">
        <f>'M-M'!F55</f>
        <v>0</v>
      </c>
      <c r="F138" s="42">
        <f>'M-M'!G55</f>
        <v>0</v>
      </c>
      <c r="G138" s="100">
        <f>'M-M'!H55</f>
        <v>0</v>
      </c>
    </row>
    <row r="139" spans="1:7" x14ac:dyDescent="0.2">
      <c r="A139" s="59">
        <f>'M-M'!J56</f>
        <v>17</v>
      </c>
      <c r="B139" s="39">
        <f>'M-M'!A56</f>
        <v>58</v>
      </c>
      <c r="C139" s="39">
        <f>'M-M'!D56</f>
        <v>0</v>
      </c>
      <c r="D139" s="40">
        <f>'M-M'!E56</f>
        <v>0</v>
      </c>
      <c r="E139" s="41">
        <f>'M-M'!F56</f>
        <v>0</v>
      </c>
      <c r="F139" s="42">
        <f>'M-M'!G56</f>
        <v>0</v>
      </c>
      <c r="G139" s="100">
        <f>'M-M'!H56</f>
        <v>0</v>
      </c>
    </row>
    <row r="140" spans="1:7" x14ac:dyDescent="0.2">
      <c r="A140" s="59">
        <f>'M-M'!J57</f>
        <v>17</v>
      </c>
      <c r="B140" s="39">
        <f>'M-M'!A57</f>
        <v>59</v>
      </c>
      <c r="C140" s="39">
        <f>'M-M'!D57</f>
        <v>0</v>
      </c>
      <c r="D140" s="40">
        <f>'M-M'!E57</f>
        <v>0</v>
      </c>
      <c r="E140" s="41">
        <f>'M-M'!F57</f>
        <v>0</v>
      </c>
      <c r="F140" s="42">
        <f>'M-M'!G57</f>
        <v>0</v>
      </c>
      <c r="G140" s="100">
        <f>'M-M'!H57</f>
        <v>0</v>
      </c>
    </row>
    <row r="141" spans="1:7" x14ac:dyDescent="0.2">
      <c r="A141" s="59">
        <f>'M-M'!J58</f>
        <v>17</v>
      </c>
      <c r="B141" s="39">
        <f>'M-M'!A58</f>
        <v>60</v>
      </c>
      <c r="C141" s="39">
        <f>'M-M'!D58</f>
        <v>0</v>
      </c>
      <c r="D141" s="40">
        <f>'M-M'!E58</f>
        <v>0</v>
      </c>
      <c r="E141" s="41">
        <f>'M-M'!F58</f>
        <v>0</v>
      </c>
      <c r="F141" s="42">
        <f>'M-M'!G58</f>
        <v>0</v>
      </c>
      <c r="G141" s="100">
        <f>'M-M'!H58</f>
        <v>0</v>
      </c>
    </row>
    <row r="142" spans="1:7" x14ac:dyDescent="0.2">
      <c r="A142" s="59">
        <f>'M-M'!J59</f>
        <v>17</v>
      </c>
      <c r="B142" s="39">
        <f>'M-M'!A59</f>
        <v>61</v>
      </c>
      <c r="C142" s="39">
        <f>'M-M'!D59</f>
        <v>0</v>
      </c>
      <c r="D142" s="40">
        <f>'M-M'!E59</f>
        <v>0</v>
      </c>
      <c r="E142" s="41">
        <f>'M-M'!F59</f>
        <v>0</v>
      </c>
      <c r="F142" s="42">
        <f>'M-M'!G59</f>
        <v>0</v>
      </c>
      <c r="G142" s="100">
        <f>'M-M'!H59</f>
        <v>0</v>
      </c>
    </row>
    <row r="143" spans="1:7" x14ac:dyDescent="0.2">
      <c r="A143" s="59">
        <f>'M-M'!J60</f>
        <v>17</v>
      </c>
      <c r="B143" s="39">
        <f>'M-M'!A60</f>
        <v>62</v>
      </c>
      <c r="C143" s="39">
        <f>'M-M'!D60</f>
        <v>0</v>
      </c>
      <c r="D143" s="40">
        <f>'M-M'!E60</f>
        <v>0</v>
      </c>
      <c r="E143" s="41">
        <f>'M-M'!F60</f>
        <v>0</v>
      </c>
      <c r="F143" s="42">
        <f>'M-M'!G60</f>
        <v>0</v>
      </c>
      <c r="G143" s="100">
        <f>'M-M'!H60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Support</cp:lastModifiedBy>
  <cp:lastPrinted>2012-09-21T12:42:26Z</cp:lastPrinted>
  <dcterms:created xsi:type="dcterms:W3CDTF">2009-09-21T13:05:01Z</dcterms:created>
  <dcterms:modified xsi:type="dcterms:W3CDTF">2017-07-06T15:44:17Z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996221379</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