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<sst xmlns="http://schemas.openxmlformats.org/spreadsheetml/2006/main" count="367" uniqueCount="225">
  <si>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</si>
  <si>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</si>
  <si>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</si>
  <si>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</si>
  <si>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</si>
  <si>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</si>
  <si>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</si>
  <si>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</si>
  <si>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</si>
  <si>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</si>
  <si>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</si>
  <si>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</si>
  <si>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</si>
  <si>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</si>
  <si>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</si>
  <si>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</si>
  <si>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</si>
  <si>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</si>
  <si>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</si>
  <si>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</si>
  <si>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</si>
  <si>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</si>
  <si>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</si>
  <si>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</si>
  <si>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</si>
  <si>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</si>
  <si>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</si>
  <si>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</si>
  <si>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</si>
  <si>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</si>
  <si>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</si>
  <si>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</si>
  <si>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</si>
  <si>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</si>
  <si>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</si>
  <si>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</si>
  <si>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</si>
  <si>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</si>
  <si>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</si>
  <si>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</si>
  <si>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</si>
  <si>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</si>
  <si>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</si>
  <si>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</si>
  <si>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</si>
  <si>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</si>
  <si>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</si>
  <si>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</si>
  <si>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</si>
  <si>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</si>
  <si>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</si>
  <si>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</si>
  <si>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</si>
  <si>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</si>
  <si>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</si>
  <si>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</si>
  <si>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</si>
  <si>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</si>
  <si>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</si>
  <si>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</si>
  <si>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</si>
  <si>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</si>
  <si>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</si>
  <si>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</si>
  <si>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</si>
  <si>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</si>
  <si>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</si>
  <si>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</si>
  <si>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</si>
  <si>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</si>
  <si>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</si>
  <si>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</si>
  <si>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</si>
  <si>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</si>
  <si>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</si>
  <si>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</si>
  <si>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</si>
  <si>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</si>
  <si>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</si>
  <si>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</si>
  <si>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</si>
  <si>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</si>
  <si>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</si>
  <si>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</si>
  <si>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</si>
  <si>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</si>
  <si>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</si>
  <si>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</si>
  <si>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</si>
  <si>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</si>
  <si>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</si>
  <si>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</si>
  <si>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</si>
  <si>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</si>
  <si>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</si>
  <si>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</si>
  <si>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</si>
  <si>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</si>
  <si>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</si>
  <si>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</si>
  <si>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</si>
  <si>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</si>
  <si>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</si>
  <si>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</si>
  <si>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</si>
  <si>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</si>
  <si>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</si>
  <si>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</si>
  <si>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</si>
  <si>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</si>
  <si>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</si>
  <si>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</si>
  <si>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</si>
  <si>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</si>
  <si>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</si>
  <si>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</si>
  <si>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</si>
  <si>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</si>
  <si>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</si>
  <si>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</si>
  <si>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</si>
  <si>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</si>
  <si>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</si>
  <si>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</si>
  <si>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</si>
  <si>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</si>
  <si>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</si>
  <si>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</si>
  <si>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</si>
  <si>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</si>
  <si>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</si>
  <si>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</si>
  <si>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</si>
  <si>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</si>
  <si>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</si>
  <si>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</si>
  <si>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</si>
  <si>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</si>
  <si>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</si>
  <si>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</si>
  <si>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</si>
  <si>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</si>
  <si>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</si>
  <si>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</si>
  <si>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</si>
  <si>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</si>
  <si>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</si>
  <si>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</si>
  <si>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</si>
  <si>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</si>
  <si>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</si>
  <si>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</si>
  <si>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</si>
  <si>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</si>
  <si>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</si>
  <si>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</si>
  <si>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</si>
  <si>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</si>
  <si>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</si>
  <si>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</si>
  <si>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</si>
  <si>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</si>
  <si>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</si>
  <si>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</si>
  <si>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</si>
  <si>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</si>
  <si>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</si>
  <si>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</si>
  <si>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</si>
  <si>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</si>
  <si>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</si>
  <si>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</si>
  <si>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</si>
  <si>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</si>
  <si>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</si>
  <si>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</si>
  <si>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</si>
  <si>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</si>
  <si>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</si>
  <si>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</si>
  <si>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</si>
  <si>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</si>
  <si>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</si>
  <si>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</si>
  <si>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</si>
  <si>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</si>
  <si>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</si>
  <si>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</si>
  <si>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</si>
  <si>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</si>
  <si>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</si>
  <si>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</si>
  <si>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</si>
  <si>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</si>
  <si>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</si>
  <si>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</si>
  <si>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</si>
  <si>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</si>
  <si>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</si>
  <si>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</si>
  <si>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</si>
  <si>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</si>
  <si>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</si>
  <si>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</si>
  <si>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</si>
  <si>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</si>
  <si>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</si>
  <si>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</si>
  <si>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</si>
  <si>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Secured by FB14</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</si>
  <si>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stair nosings have been highlighted with appropriate photoluminescent stair nosings.</t>
  </si>
  <si>
    <t>Where fitted</t>
  </si>
  <si>
    <t xml:space="preserve">The building has internal stacks and it is therefore recommended that a sample survey of 2 or more flats is carried out to ensure that the compartmentation levels between flats is adequate. </t>
  </si>
  <si>
    <t xml:space="preserve">The communal areas should be sterile areas and as such it is considered that fire extinguishers are not required. It should be noted that fire extinguishers can pose a risk to life if used by untrained people. </t>
  </si>
  <si>
    <t>Internal and external communal areas including the following:
entrances, exits, escape stairs, landings, lobbies, electrical intake/service cupboards, pram shed areas, refuse areas. Ventilation - openable windows</t>
  </si>
  <si>
    <t>B6A1</t>
  </si>
  <si>
    <t>55,65-71</t>
  </si>
  <si>
    <t>3 flats, 3 floors, 1 staircase and 0 lift</t>
  </si>
  <si>
    <t>There is a secure entry system fitted to this building</t>
  </si>
  <si>
    <t>Flat entrance door 1 (FED's) is an FD30 standard doors and FED's 2 and 3 aren't. However each flatentrance lobby is protected by a fire rated Georgian wired glass screen and therefore FD30S doors are not required. Work is required to the fire rated screens to bring them up to standard however and this requires adequate smoke seals.</t>
  </si>
  <si>
    <t>Unable to open the intake with an FB key. It is recommended that the lock is replaced with an FB lock or Gerda lock and the cupboard is inspected once completed.</t>
  </si>
  <si>
    <t>Remove storage from the ground floor by the stairs and from the 2nd floor (old CRT TV)</t>
  </si>
  <si>
    <t>There is no emergency lighting fitted to this building and it is not required.</t>
  </si>
  <si>
    <t>Fit Danger Electricity sign to the intake</t>
  </si>
  <si>
    <t>Roof void survey carried out at time of this FRA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</si>
</sst>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xdr:rowOff>
    </xdr:from>
    <xdr:to>
      <xdr:col>5</xdr:col>
      <xdr:colOff>0</xdr:colOff>
      <xdr:row>21</xdr:row>
      <xdr:rowOff>133350</xdr:rowOff>
    </xdr:to>
    <xdr:pic>
      <xdr:nvPicPr>
        <xdr:cNvPr id="2" name="Picture 1">
          <a:extLst>
            <a:ext uri="{FF2B5EF4-FFF2-40B4-BE49-F238E27FC236}">
              <a16:creationId xmlns:a16="http://schemas.microsoft.com/office/drawing/2014/main" id="{70949D47-3FAD-4249-BEDA-E7121C1A1B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382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215</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216</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42747</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208</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MID(CELL("filename",A1),FIND("[",CELL("filename",A1),1)+1,FIND("]",CELL("filename",A1),1)-FIND("[",CELL("filename",A1),1)-25)</f>
        <v>Crabtree Court 1-3, EN5 5JN</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B6A1</v>
      </c>
    </row>
    <row r="2" spans="1:18" ht="15.95" customHeight="1" thickBot="1" x14ac:dyDescent="0.25">
      <c r="A2" s="23" t="s">
        <v>11</v>
      </c>
      <c r="B2" s="24"/>
      <c r="C2" s="206" t="str">
        <f ca="1">'FRA-detail'!A26</f>
        <v>Crabtree Court 1-3, EN5 5JN</v>
      </c>
      <c r="D2" s="207"/>
      <c r="E2" s="207"/>
      <c r="F2" s="207"/>
      <c r="G2" s="207"/>
      <c r="H2" s="207"/>
      <c r="I2" s="207"/>
      <c r="J2" s="208"/>
      <c r="K2" s="209" t="s">
        <v>130</v>
      </c>
      <c r="L2" s="210"/>
      <c r="M2" s="210"/>
      <c r="N2" s="139">
        <f>'FRA-detail'!J8</f>
        <v>42747</v>
      </c>
      <c r="O2" s="9"/>
      <c r="P2" s="9"/>
    </row>
    <row r="4" spans="1:18" ht="15" customHeight="1" x14ac:dyDescent="0.2">
      <c r="A4" t="s">
        <v>36</v>
      </c>
      <c r="C4" s="217" t="s">
        <v>29</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214</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203</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217</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B6A1</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Crabtree Court 1-3, EN5 5JN</v>
      </c>
      <c r="C10" s="257"/>
      <c r="D10" s="258"/>
      <c r="E10" s="150" t="s">
        <v>192</v>
      </c>
      <c r="F10" s="141">
        <f>'FRA-detail'!J8</f>
        <v>42747</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ht="24" x14ac:dyDescent="0.2">
      <c r="A16" s="66">
        <v>2</v>
      </c>
      <c r="B16" s="67" t="s">
        <v>54</v>
      </c>
      <c r="C16" s="63" t="s">
        <v>7</v>
      </c>
      <c r="D16" s="63" t="s">
        <v>150</v>
      </c>
      <c r="E16" s="112" t="s">
        <v>221</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x14ac:dyDescent="0.2">
      <c r="A20" s="66">
        <v>4</v>
      </c>
      <c r="B20" s="67" t="s">
        <v>56</v>
      </c>
      <c r="C20" s="63" t="s">
        <v>6</v>
      </c>
      <c r="D20" s="63"/>
      <c r="E20" s="133" t="s">
        <v>218</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204</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209</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x14ac:dyDescent="0.2">
      <c r="A33" s="66">
        <v>9</v>
      </c>
      <c r="B33" s="67" t="s">
        <v>63</v>
      </c>
      <c r="C33" s="63" t="s">
        <v>6</v>
      </c>
      <c r="D33" s="63"/>
      <c r="E33" s="64"/>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206</v>
      </c>
      <c r="F41" s="64"/>
      <c r="G41" s="63"/>
      <c r="H41" s="92"/>
      <c r="I41">
        <f t="shared" si="0"/>
        <v>1</v>
      </c>
    </row>
    <row r="42" spans="1:9" x14ac:dyDescent="0.2">
      <c r="A42" s="71">
        <v>13</v>
      </c>
      <c r="B42" s="95"/>
      <c r="C42" s="68"/>
      <c r="D42" s="63"/>
      <c r="E42" s="64"/>
      <c r="F42" s="64"/>
      <c r="G42" s="63"/>
      <c r="H42" s="92"/>
      <c r="I42">
        <f t="shared" si="0"/>
        <v>1</v>
      </c>
    </row>
    <row r="43" spans="1:9" ht="60" x14ac:dyDescent="0.2">
      <c r="A43" s="66">
        <v>14</v>
      </c>
      <c r="B43" s="148" t="s">
        <v>201</v>
      </c>
      <c r="C43" s="63" t="s">
        <v>7</v>
      </c>
      <c r="D43" s="63" t="s">
        <v>153</v>
      </c>
      <c r="E43" s="133" t="s">
        <v>219</v>
      </c>
      <c r="F43" s="64"/>
      <c r="G43" s="63"/>
      <c r="H43" s="92"/>
      <c r="I43">
        <f t="shared" si="0"/>
        <v>2</v>
      </c>
    </row>
    <row r="44" spans="1:9" ht="36" x14ac:dyDescent="0.2">
      <c r="A44" s="69">
        <v>14</v>
      </c>
      <c r="B44" s="147"/>
      <c r="C44" s="63" t="s">
        <v>7</v>
      </c>
      <c r="D44" s="63" t="s">
        <v>153</v>
      </c>
      <c r="E44" s="159" t="s">
        <v>220</v>
      </c>
      <c r="F44" s="64"/>
      <c r="G44" s="63"/>
      <c r="H44" s="92"/>
      <c r="I44">
        <f t="shared" si="0"/>
        <v>3</v>
      </c>
    </row>
    <row r="45" spans="1:9" x14ac:dyDescent="0.2">
      <c r="A45" s="69">
        <v>14</v>
      </c>
      <c r="B45" s="70"/>
      <c r="C45" s="63"/>
      <c r="D45" s="63"/>
      <c r="E45" s="133"/>
      <c r="F45" s="64"/>
      <c r="G45" s="63"/>
      <c r="H45" s="92"/>
      <c r="I45">
        <f t="shared" si="0"/>
        <v>3</v>
      </c>
    </row>
    <row r="46" spans="1:9" x14ac:dyDescent="0.2">
      <c r="A46" s="69">
        <v>14</v>
      </c>
      <c r="B46" s="70"/>
      <c r="C46" s="63"/>
      <c r="D46" s="63"/>
      <c r="E46" s="133"/>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96" x14ac:dyDescent="0.2">
      <c r="A59" s="66">
        <v>18</v>
      </c>
      <c r="B59" s="67" t="s">
        <v>71</v>
      </c>
      <c r="C59" s="63" t="s">
        <v>6</v>
      </c>
      <c r="D59" s="63"/>
      <c r="E59" s="164" t="s">
        <v>210</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64" t="s">
        <v>207</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222</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7</v>
      </c>
      <c r="D69" s="79" t="s">
        <v>151</v>
      </c>
      <c r="E69" s="144" t="s">
        <v>223</v>
      </c>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t="s">
        <v>211</v>
      </c>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186</v>
      </c>
      <c r="D78" s="63" t="s">
        <v>153</v>
      </c>
      <c r="E78" s="112" t="s">
        <v>205</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36" x14ac:dyDescent="0.2">
      <c r="A85" s="66">
        <v>27</v>
      </c>
      <c r="B85" s="148" t="s">
        <v>202</v>
      </c>
      <c r="C85" s="63" t="s">
        <v>186</v>
      </c>
      <c r="D85" s="63" t="s">
        <v>153</v>
      </c>
      <c r="E85" s="64" t="s">
        <v>212</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60" t="s">
        <v>213</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187</v>
      </c>
      <c r="C104" s="63" t="s">
        <v>6</v>
      </c>
      <c r="D104" s="63"/>
      <c r="E104" s="112" t="s">
        <v>224</v>
      </c>
      <c r="F104" s="64"/>
      <c r="G104" s="63"/>
      <c r="H104" s="92"/>
      <c r="I104">
        <f t="shared" si="2"/>
        <v>6</v>
      </c>
    </row>
    <row r="105" spans="1:9" x14ac:dyDescent="0.2">
      <c r="A105" s="61">
        <v>35</v>
      </c>
      <c r="B105" s="107" t="s">
        <v>188</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B6A1</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Crabtree Court 1-3, EN5 5JN</v>
      </c>
      <c r="C9" s="257"/>
      <c r="D9" s="258"/>
      <c r="E9" s="150" t="s">
        <v>192</v>
      </c>
      <c r="F9" s="140">
        <f>'FRA-detail'!J8</f>
        <v>42747</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53</v>
      </c>
      <c r="D31" s="63"/>
      <c r="E31" s="64"/>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141</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142</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121</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118</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118</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53</v>
      </c>
      <c r="D52" s="75"/>
      <c r="E52" s="112"/>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B6A1</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Crabtree Court 1-3, EN5 5JN</v>
      </c>
      <c r="D9" s="257"/>
      <c r="E9" s="257"/>
      <c r="F9" s="258"/>
      <c r="G9" s="150" t="s">
        <v>192</v>
      </c>
      <c r="H9" s="140">
        <f>'FRA-detail'!J8</f>
        <v>42747</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storage from the ground floor by the stairs and from the 2nd floor (old CRT TV)</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51" x14ac:dyDescent="0.2">
      <c r="A13" s="36">
        <v>2</v>
      </c>
      <c r="B13" s="49">
        <f>IF(ISNA(VLOOKUP(A13,Data!A:D,2,FALSE)),"",IF((VLOOKUP(A13,Data!A:D,2,FALSE)=0),"",VLOOKUP(A13,Data!A:D,2,FALSE)))</f>
        <v>14</v>
      </c>
      <c r="C13" s="7" t="str">
        <f>IF(ISNA(VLOOKUP(A13,Data!A:D,4,FALSE)),"",IF((VLOOKUP(A13,Data!A:D,4,FALSE)=0),"",VLOOKUP(A13,Data!A:D,4,FALSE)))</f>
        <v>Flat entrance door 1 (FED's) is an FD30 standard doors and FED's 2 and 3 aren't. However each flatentrance lobby is protected by a fire rated Georgian wired glass screen and therefore FD30S doors are not required. Work is required to the fire rated screens to bring them up to standard however and this requires adequate smoke seals.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Unable to open the intake with an FB key. It is recommended that the lock is replaced with an FB lock or Gerda lock and the cupboard is inspected once completed.</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22</v>
      </c>
      <c r="C15" s="7" t="str">
        <f>IF(ISNA(VLOOKUP(A15,Data!A:D,4,FALSE)),"",IF((VLOOKUP(A15,Data!A:D,4,FALSE)=0),"",VLOOKUP(A15,Data!A:D,4,FALSE)))</f>
        <v>Fit Danger Electricity sign to the intake</v>
      </c>
      <c r="D15" s="29" t="str">
        <f>IF(ISNA(VLOOKUP(A15,Data!A:D,3,FALSE)),"",IF((VLOOKUP(A15,Data!A:D,3,FALSE)=0),"",VLOOKUP(A15,Data!A:D,3,FALSE)))</f>
        <v>P1</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27</v>
      </c>
      <c r="C17" s="7" t="str">
        <f>IF(ISNA(VLOOKUP(A17,Data!A:D,4,FALSE)),"",IF((VLOOKUP(A17,Data!A:D,4,FALSE)=0),"",VLOOKUP(A17,Data!A:D,4,FALSE)))</f>
        <v xml:space="preserve">The building has internal stacks and it is therefore recommended that a sample survey of 2 or more flats is carried out to ensure that the compartmentation levels between flats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storage from the ground floor by the stairs and from the 2nd floor (old CRT TV)</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1</v>
      </c>
      <c r="B8" s="53">
        <f>FRA!A20</f>
        <v>4</v>
      </c>
      <c r="C8" s="38">
        <f>FRA!D20</f>
        <v>0</v>
      </c>
      <c r="D8" s="39" t="str">
        <f>FRA!E20</f>
        <v>There is a secure entry system fitted to this building</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FB14</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f>FRA!E33</f>
        <v>0</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 1 (FED's) is an FD30 standard doors and FED's 2 and 3 aren't. However each flatentrance lobby is protected by a fire rated Georgian wired glass screen and therefore FD30S doors are not required. Work is required to the fire rated screens to bring them up to standard however and this requires adequate smoke seals.</v>
      </c>
      <c r="E31" s="38" t="e">
        <f>FRA!#REF!</f>
        <v>#REF!</v>
      </c>
      <c r="F31" s="39">
        <f>FRA!F43</f>
        <v>0</v>
      </c>
      <c r="G31" s="96">
        <f>FRA!G43</f>
        <v>0</v>
      </c>
    </row>
    <row r="32" spans="1:7" x14ac:dyDescent="0.2">
      <c r="A32" s="38">
        <f>FRA!I44</f>
        <v>3</v>
      </c>
      <c r="B32" s="38">
        <f>FRA!A44</f>
        <v>14</v>
      </c>
      <c r="C32" s="38" t="str">
        <f>FRA!D44</f>
        <v>P3</v>
      </c>
      <c r="D32" s="39" t="str">
        <f>FRA!E44</f>
        <v>Unable to open the intake with an FB key. It is recommended that the lock is replaced with an FB lock or Gerda lock and the cupboard is inspected once completed.</v>
      </c>
      <c r="E32" s="38" t="e">
        <f>FRA!#REF!</f>
        <v>#REF!</v>
      </c>
      <c r="F32" s="39">
        <f>FRA!F44</f>
        <v>0</v>
      </c>
      <c r="G32" s="96">
        <f>FRA!G44</f>
        <v>0</v>
      </c>
    </row>
    <row r="33" spans="1:7" x14ac:dyDescent="0.2">
      <c r="A33" s="38">
        <f>FRA!I45</f>
        <v>3</v>
      </c>
      <c r="B33" s="38">
        <f>FRA!A45</f>
        <v>14</v>
      </c>
      <c r="C33" s="38">
        <f>FRA!D45</f>
        <v>0</v>
      </c>
      <c r="D33" s="39">
        <f>FRA!E45</f>
        <v>0</v>
      </c>
      <c r="E33" s="38" t="e">
        <f>FRA!#REF!</f>
        <v>#REF!</v>
      </c>
      <c r="F33" s="39">
        <f>FRA!F45</f>
        <v>0</v>
      </c>
      <c r="G33" s="96">
        <f>FRA!G45</f>
        <v>0</v>
      </c>
    </row>
    <row r="34" spans="1:7" x14ac:dyDescent="0.2">
      <c r="A34" s="38">
        <f>FRA!I46</f>
        <v>3</v>
      </c>
      <c r="B34" s="38">
        <f>FRA!A46</f>
        <v>14</v>
      </c>
      <c r="C34" s="38">
        <f>FRA!D46</f>
        <v>0</v>
      </c>
      <c r="D34" s="39">
        <f>FRA!E46</f>
        <v>0</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stair nosings have been highlighted with appropriate photoluminescent stair nosings.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4</v>
      </c>
      <c r="B57" s="53">
        <f>FRA!A69</f>
        <v>22</v>
      </c>
      <c r="C57" s="38" t="str">
        <f>FRA!D69</f>
        <v>P1</v>
      </c>
      <c r="D57" s="39" t="str">
        <f>FRA!E69</f>
        <v>Fit Danger Electricity sign to the intake</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t="str">
        <f>FRA!E75</f>
        <v>Where fitted</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internal stacks and it is therefore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t="str">
        <f>FRA!E104</f>
        <v>Roof void survey carried out at time of this FRA</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f>'M-M'!E31</f>
        <v>0</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f>'M-M'!E52</f>
        <v>0</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2017-02-13T14:36:00Z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-1503871299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