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s FED's"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<sst xmlns="http://schemas.openxmlformats.org/spreadsheetml/2006/main" count="370" uniqueCount="225">
  <si>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</si>
  <si>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</si>
  <si>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</si>
  <si>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</si>
  <si>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</si>
  <si>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</si>
  <si>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</si>
  <si>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</si>
  <si>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</si>
  <si>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</si>
  <si>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</si>
  <si>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</si>
  <si>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</si>
  <si>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</si>
  <si>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</si>
  <si>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</si>
  <si>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</si>
  <si>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</si>
  <si>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</si>
  <si>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</si>
  <si>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</si>
  <si>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</si>
  <si>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</si>
  <si>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</si>
  <si>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</si>
  <si>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</si>
  <si>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</si>
  <si>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</si>
  <si>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</si>
  <si>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</si>
  <si>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</si>
  <si>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</si>
  <si>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</si>
  <si>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</si>
  <si>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</si>
  <si>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</si>
  <si>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</si>
  <si>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</si>
  <si>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</si>
  <si>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</si>
  <si>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</si>
  <si>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</si>
  <si>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</si>
  <si>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</si>
  <si>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</si>
  <si>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</si>
  <si>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</si>
  <si>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</si>
  <si>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</si>
  <si>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</si>
  <si>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</si>
  <si>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</si>
  <si>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</si>
  <si>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</si>
  <si>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</si>
  <si>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</si>
  <si>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</si>
  <si>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</si>
  <si>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</si>
  <si>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</si>
  <si>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</si>
  <si>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</si>
  <si>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</si>
  <si>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</si>
  <si>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</si>
  <si>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</si>
  <si>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</si>
  <si>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</si>
  <si>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</si>
  <si>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</si>
  <si>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</si>
  <si>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</si>
  <si>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</si>
  <si>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</si>
  <si>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</si>
  <si>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</si>
  <si>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</si>
  <si>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</si>
  <si>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</si>
  <si>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</si>
  <si>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</si>
  <si>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</si>
  <si>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</si>
  <si>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</si>
  <si>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</si>
  <si>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</si>
  <si>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</si>
  <si>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</si>
  <si>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</si>
  <si>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</si>
  <si>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</si>
  <si>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</si>
  <si>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</si>
  <si>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</si>
  <si>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</si>
  <si>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</si>
  <si>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</si>
  <si>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</si>
  <si>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</si>
  <si>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</si>
  <si>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</si>
  <si>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</si>
  <si>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</si>
  <si>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</si>
  <si>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</si>
  <si>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</si>
  <si>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</si>
  <si>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</si>
  <si>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</si>
  <si>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</si>
  <si>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</si>
  <si>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</si>
  <si>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</si>
  <si>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</si>
  <si>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</si>
  <si>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</si>
  <si>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</si>
  <si>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</si>
  <si>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</si>
  <si>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</si>
  <si>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</si>
  <si>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</si>
  <si>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</si>
  <si>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</si>
  <si>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</si>
  <si>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</si>
  <si>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</si>
  <si>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</si>
  <si>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</si>
  <si>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</si>
  <si>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</si>
  <si>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</si>
  <si>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</si>
  <si>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</si>
  <si>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</si>
  <si>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</si>
  <si>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</si>
  <si>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</si>
  <si>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</si>
  <si>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</si>
  <si>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</si>
  <si>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</si>
  <si>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</si>
  <si>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</si>
  <si>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</si>
  <si>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</si>
  <si>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</si>
  <si>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</si>
  <si>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</si>
  <si>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</si>
  <si>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</si>
  <si>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</si>
  <si>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</si>
  <si>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</si>
  <si>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</si>
  <si>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</si>
  <si>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</si>
  <si>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</si>
  <si>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</si>
  <si>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</si>
  <si>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</si>
  <si>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</si>
  <si>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</si>
  <si>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</si>
  <si>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</si>
  <si>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</si>
  <si>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</si>
  <si>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</si>
  <si>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</si>
  <si>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</si>
  <si>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</si>
  <si>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</si>
  <si>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</si>
  <si>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</si>
  <si>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</si>
  <si>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</si>
  <si>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</si>
  <si>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</si>
  <si>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</si>
  <si>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</si>
  <si>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</si>
  <si>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</si>
  <si>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</si>
  <si>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</si>
  <si>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</si>
  <si>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</si>
  <si>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</si>
  <si>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</si>
  <si>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</si>
  <si>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</si>
  <si>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</si>
  <si>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</si>
  <si>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</si>
  <si>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</si>
  <si>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</si>
  <si>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</si>
  <si>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</si>
  <si>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</si>
  <si>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</si>
  <si>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</si>
  <si>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</si>
  <si>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</si>
  <si>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</si>
  <si>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</si>
  <si>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</si>
  <si>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</si>
  <si>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</si>
  <si>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</si>
  <si>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</si>
  <si>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</si>
  <si>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</si>
  <si>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</si>
  <si>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There is no secure entry system fitted to this building and one should be considered in line with Barnet Homes policy</t>
  </si>
  <si>
    <t xml:space="preserve">The building has internal stacks. It is recommended that an internal flat survey is carried out to ensure that the compartmentation levels between flats is adequate. </t>
  </si>
  <si>
    <t>Roof void survey recommended</t>
  </si>
  <si>
    <t>Internal and external communal areas including the following:
entrances, exits, escape stairs, landings, lobbies, electrical intake/service cupboards, pram shed areas, refuse areas. Ventilation - openable windows</t>
  </si>
  <si>
    <t>Secured by FB14</t>
  </si>
  <si>
    <t>The electrical intake door is not an FD30S door and should be replaced with a certified FD30S door fitted to BS8214</t>
  </si>
  <si>
    <t>All pram shed doors are secure, however these doors are not FD30S doors and should be replaced with certified FD30S doors.</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</si>
  <si>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</si>
  <si>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There is emergency lighting fitted in this building, it has not been fitted to standard but it is not required</t>
  </si>
  <si>
    <t>The electrical intake was checked, secure (FB1) and clear of storage with no compartment penetrations. Last EIC 08/14</t>
  </si>
  <si>
    <t>B30A3</t>
  </si>
  <si>
    <t>341-343</t>
  </si>
  <si>
    <t>Flat entrance doors (FED's) 26 and 32 in this building are not FD30S doors and should be replaced with certified FD30S doors/doorsets which should be fitted in accordance to BS8214. FED's 28 and 30 are FD30S standard doors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</si>
</sst>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6" name="Picture 5">
          <a:extLst>
            <a:ext uri="{FF2B5EF4-FFF2-40B4-BE49-F238E27FC236}">
              <a16:creationId xmlns:a16="http://schemas.microsoft.com/office/drawing/2014/main" id="{D891F8D0-0B09-4795-8E3B-E3F25799EC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4</xdr:col>
      <xdr:colOff>441600</xdr:colOff>
      <xdr:row>24</xdr:row>
      <xdr:rowOff>144300</xdr:rowOff>
    </xdr:to>
    <xdr:pic>
      <xdr:nvPicPr>
        <xdr:cNvPr id="6" name="Picture 5">
          <a:extLst>
            <a:ext uri="{FF2B5EF4-FFF2-40B4-BE49-F238E27FC236}">
              <a16:creationId xmlns:a16="http://schemas.microsoft.com/office/drawing/2014/main" id="{5802EFF2-756D-4E72-AD63-03698E734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480000" y="670500"/>
          <a:ext cx="3840000" cy="2880000"/>
        </a:xfrm>
        <a:prstGeom prst="rect">
          <a:avLst/>
        </a:prstGeom>
      </xdr:spPr>
    </xdr:pic>
    <xdr:clientData/>
  </xdr:twoCellAnchor>
  <xdr:twoCellAnchor editAs="oneCell">
    <xdr:from>
      <xdr:col>4</xdr:col>
      <xdr:colOff>540525</xdr:colOff>
      <xdr:row>1</xdr:row>
      <xdr:rowOff>26175</xdr:rowOff>
    </xdr:from>
    <xdr:to>
      <xdr:col>9</xdr:col>
      <xdr:colOff>372525</xdr:colOff>
      <xdr:row>24</xdr:row>
      <xdr:rowOff>141900</xdr:rowOff>
    </xdr:to>
    <xdr:pic>
      <xdr:nvPicPr>
        <xdr:cNvPr id="7" name="Picture 6">
          <a:extLst>
            <a:ext uri="{FF2B5EF4-FFF2-40B4-BE49-F238E27FC236}">
              <a16:creationId xmlns:a16="http://schemas.microsoft.com/office/drawing/2014/main" id="{65A818EA-F5A7-4ABE-A8D5-D7911017A4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5400000">
          <a:off x="2498925" y="668100"/>
          <a:ext cx="3840000" cy="28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5" t="s">
        <v>223</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42744</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206</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Pine Road 26-32, N11 1EP</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B30A3</v>
      </c>
    </row>
    <row r="2" spans="1:18" ht="15.95" customHeight="1" thickBot="1" x14ac:dyDescent="0.25">
      <c r="A2" s="23" t="s">
        <v>11</v>
      </c>
      <c r="B2" s="24"/>
      <c r="C2" s="238" t="str">
        <f ca="1">'FRA-detail'!A26</f>
        <v>Pine Road 26-32, N11 1EP</v>
      </c>
      <c r="D2" s="239"/>
      <c r="E2" s="239"/>
      <c r="F2" s="239"/>
      <c r="G2" s="239"/>
      <c r="H2" s="239"/>
      <c r="I2" s="239"/>
      <c r="J2" s="240"/>
      <c r="K2" s="241" t="s">
        <v>130</v>
      </c>
      <c r="L2" s="242"/>
      <c r="M2" s="242"/>
      <c r="N2" s="139">
        <f>'FRA-detail'!J8</f>
        <v>42744</v>
      </c>
      <c r="O2" s="9"/>
      <c r="P2" s="9"/>
    </row>
    <row r="4" spans="1:18" ht="15" customHeight="1" x14ac:dyDescent="0.2">
      <c r="A4" t="s">
        <v>36</v>
      </c>
      <c r="C4" s="245" t="s">
        <v>29</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215</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211</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B30A3</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Pine Road 26-32, N11 1EP</v>
      </c>
      <c r="C10" s="256"/>
      <c r="D10" s="257"/>
      <c r="E10" s="150" t="s">
        <v>191</v>
      </c>
      <c r="F10" s="141">
        <f>'FRA-detail'!J8</f>
        <v>42744</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216</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224</v>
      </c>
      <c r="F43" s="64"/>
      <c r="G43" s="63"/>
      <c r="H43" s="92"/>
      <c r="I43">
        <f t="shared" si="0"/>
        <v>2</v>
      </c>
    </row>
    <row r="44" spans="1:9" ht="24" x14ac:dyDescent="0.2">
      <c r="A44" s="69">
        <v>14</v>
      </c>
      <c r="B44" s="147"/>
      <c r="C44" s="63"/>
      <c r="D44" s="63"/>
      <c r="E44" s="133" t="s">
        <v>221</v>
      </c>
      <c r="F44" s="64"/>
      <c r="G44" s="63"/>
      <c r="H44" s="92"/>
      <c r="I44">
        <f t="shared" si="0"/>
        <v>2</v>
      </c>
    </row>
    <row r="45" spans="1:9" ht="24" x14ac:dyDescent="0.2">
      <c r="A45" s="69">
        <v>14</v>
      </c>
      <c r="B45" s="70"/>
      <c r="C45" s="63" t="s">
        <v>7</v>
      </c>
      <c r="D45" s="63" t="s">
        <v>153</v>
      </c>
      <c r="E45" s="133" t="s">
        <v>217</v>
      </c>
      <c r="F45" s="64"/>
      <c r="G45" s="63"/>
      <c r="H45" s="92"/>
      <c r="I45">
        <f t="shared" si="0"/>
        <v>3</v>
      </c>
    </row>
    <row r="46" spans="1:9" ht="24" x14ac:dyDescent="0.2">
      <c r="A46" s="69">
        <v>14</v>
      </c>
      <c r="B46" s="70"/>
      <c r="C46" s="63" t="s">
        <v>7</v>
      </c>
      <c r="D46" s="63" t="s">
        <v>153</v>
      </c>
      <c r="E46" s="133" t="s">
        <v>218</v>
      </c>
      <c r="F46" s="64"/>
      <c r="G46" s="63"/>
      <c r="H46" s="92"/>
      <c r="I46">
        <f t="shared" ref="I46:I77" si="1">IF(ISBLANK(D46),I45,I45+1)</f>
        <v>4</v>
      </c>
    </row>
    <row r="47" spans="1:9" x14ac:dyDescent="0.2">
      <c r="A47" s="69">
        <v>14</v>
      </c>
      <c r="B47" s="70"/>
      <c r="C47" s="63"/>
      <c r="D47" s="63"/>
      <c r="E47" s="133"/>
      <c r="F47" s="64"/>
      <c r="G47" s="63"/>
      <c r="H47" s="92"/>
      <c r="I47">
        <f t="shared" si="1"/>
        <v>4</v>
      </c>
    </row>
    <row r="48" spans="1:9" hidden="1" x14ac:dyDescent="0.2">
      <c r="A48" s="69">
        <v>14</v>
      </c>
      <c r="B48" s="70"/>
      <c r="C48" s="63"/>
      <c r="D48" s="63"/>
      <c r="E48" s="134"/>
      <c r="F48" s="64"/>
      <c r="G48" s="63"/>
      <c r="H48" s="92"/>
      <c r="I48">
        <f t="shared" si="1"/>
        <v>4</v>
      </c>
    </row>
    <row r="49" spans="1:9" hidden="1"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84" x14ac:dyDescent="0.2">
      <c r="A59" s="66">
        <v>18</v>
      </c>
      <c r="B59" s="67" t="s">
        <v>71</v>
      </c>
      <c r="C59" s="63" t="s">
        <v>7</v>
      </c>
      <c r="D59" s="63" t="s">
        <v>153</v>
      </c>
      <c r="E59" s="163" t="s">
        <v>219</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7</v>
      </c>
      <c r="D61" s="63"/>
      <c r="E61" s="64" t="s">
        <v>205</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24" x14ac:dyDescent="0.2">
      <c r="A64" s="66">
        <v>20</v>
      </c>
      <c r="B64" s="98" t="s">
        <v>74</v>
      </c>
      <c r="C64" s="135" t="s">
        <v>53</v>
      </c>
      <c r="D64" s="135"/>
      <c r="E64" s="134" t="s">
        <v>220</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185</v>
      </c>
      <c r="D66" s="63"/>
      <c r="E66" s="64"/>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53</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185</v>
      </c>
      <c r="D78" s="63" t="s">
        <v>153</v>
      </c>
      <c r="E78" s="112" t="s">
        <v>203</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201</v>
      </c>
      <c r="C85" s="63" t="s">
        <v>185</v>
      </c>
      <c r="D85" s="63" t="s">
        <v>153</v>
      </c>
      <c r="E85" s="64" t="s">
        <v>213</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6</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ht="51" x14ac:dyDescent="0.2">
      <c r="A95" s="66">
        <v>30</v>
      </c>
      <c r="B95" s="98" t="s">
        <v>86</v>
      </c>
      <c r="C95" s="63" t="s">
        <v>7</v>
      </c>
      <c r="D95" s="63"/>
      <c r="E95" s="159" t="s">
        <v>207</v>
      </c>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186</v>
      </c>
      <c r="C104" s="63" t="s">
        <v>6</v>
      </c>
      <c r="D104" s="63" t="s">
        <v>153</v>
      </c>
      <c r="E104" s="112" t="s">
        <v>214</v>
      </c>
      <c r="F104" s="64"/>
      <c r="G104" s="63"/>
      <c r="H104" s="92"/>
      <c r="I104">
        <f t="shared" si="2"/>
        <v>8</v>
      </c>
    </row>
    <row r="105" spans="1:9" x14ac:dyDescent="0.2">
      <c r="A105" s="61">
        <v>35</v>
      </c>
      <c r="B105" s="107" t="s">
        <v>187</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B30A3</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Pine Road 26-32, N11 1EP</v>
      </c>
      <c r="C9" s="256"/>
      <c r="D9" s="257"/>
      <c r="E9" s="150" t="s">
        <v>191</v>
      </c>
      <c r="F9" s="140">
        <f>'FRA-detail'!J8</f>
        <v>42744</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185</v>
      </c>
      <c r="D31" s="63"/>
      <c r="E31" s="64"/>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185</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B30A3</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Pine Road 26-32, N11 1EP</v>
      </c>
      <c r="D9" s="256"/>
      <c r="E9" s="256"/>
      <c r="F9" s="257"/>
      <c r="G9" s="150" t="s">
        <v>191</v>
      </c>
      <c r="H9" s="140">
        <f>'FRA-detail'!J8</f>
        <v>42744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Flat entrance doors (FED's) 26 and 32 in this building are not FD30S doors and should be replaced with certified FD30S doors/doorsets which should be fitted in accordance to BS8214. FED's 28 and 30 are FD30S standard doors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electrical intake door is not an FD30S door and should be replaced with a certified FD30S door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All pram shed doors are secure, however these doors are not FD30S doors and should be replaced with certified FD30S doors.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63.75" x14ac:dyDescent="0.2">
      <c r="A16" s="44">
        <v>5</v>
      </c>
      <c r="B16" s="49">
        <f>IF(ISNA(VLOOKUP(A16,Data!A:D,2,FALSE)),"",IF((VLOOKUP(A16,Data!A:D,2,FALSE)=0),"",VLOOKUP(A16,Data!A:D,2,FALSE)))</f>
        <v>18</v>
      </c>
      <c r="C16" s="7" t="str">
        <f>IF(ISNA(VLOOKUP(A16,Data!A:D,4,FALSE)),"",IF((VLOOKUP(A16,Data!A:D,4,FALSE)=0),"",VLOOKUP(A16,Data!A:D,4,FALSE)))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It is recommended that an internal flat survey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34</v>
      </c>
      <c r="C19" s="7" t="str">
        <f>IF(ISNA(VLOOKUP(A19,Data!A:D,4,FALSE)),"",IF((VLOOKUP(A19,Data!A:D,4,FALSE)=0),"",VLOOKUP(A19,Data!A:D,4,FALSE)))</f>
        <v>Roof void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FB14</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26 and 32 in this building are not FD30S doors and should be replaced with certified FD30S doors/doorsets which should be fitted in accordance to BS8214. FED's 28 and 30 are FD30S standard doors</v>
      </c>
      <c r="E31" s="38" t="e">
        <f>FRA!#REF!</f>
        <v>#REF!</v>
      </c>
      <c r="F31" s="39">
        <f>FRA!F43</f>
        <v>0</v>
      </c>
      <c r="G31" s="96">
        <f>FRA!G43</f>
        <v>0</v>
      </c>
    </row>
    <row r="32" spans="1:7" x14ac:dyDescent="0.2">
      <c r="A32" s="38">
        <f>FRA!I44</f>
        <v>2</v>
      </c>
      <c r="B32" s="38">
        <f>FRA!A44</f>
        <v>14</v>
      </c>
      <c r="C32" s="38">
        <f>FRA!D44</f>
        <v>0</v>
      </c>
      <c r="D32" s="39" t="str">
        <f>FRA!E44</f>
        <v>The electrical intake was checked, secure (FB1) and clear of storage with no compartment penetrations. Last EIC 08/14</v>
      </c>
      <c r="E32" s="38" t="e">
        <f>FRA!#REF!</f>
        <v>#REF!</v>
      </c>
      <c r="F32" s="39">
        <f>FRA!F44</f>
        <v>0</v>
      </c>
      <c r="G32" s="96">
        <f>FRA!G44</f>
        <v>0</v>
      </c>
    </row>
    <row r="33" spans="1:7" x14ac:dyDescent="0.2">
      <c r="A33" s="38">
        <f>FRA!I45</f>
        <v>3</v>
      </c>
      <c r="B33" s="38">
        <f>FRA!A45</f>
        <v>14</v>
      </c>
      <c r="C33" s="38" t="str">
        <f>FRA!D45</f>
        <v>P3</v>
      </c>
      <c r="D33" s="39" t="str">
        <f>FRA!E45</f>
        <v>The electrical intake door is not an FD30S door and should be replaced with a certified FD30S door fitted to BS8214</v>
      </c>
      <c r="E33" s="38" t="e">
        <f>FRA!#REF!</f>
        <v>#REF!</v>
      </c>
      <c r="F33" s="39">
        <f>FRA!F45</f>
        <v>0</v>
      </c>
      <c r="G33" s="96">
        <f>FRA!G45</f>
        <v>0</v>
      </c>
    </row>
    <row r="34" spans="1:7" x14ac:dyDescent="0.2">
      <c r="A34" s="38">
        <f>FRA!I46</f>
        <v>4</v>
      </c>
      <c r="B34" s="38">
        <f>FRA!A46</f>
        <v>14</v>
      </c>
      <c r="C34" s="38" t="str">
        <f>FRA!D46</f>
        <v>P3</v>
      </c>
      <c r="D34" s="39" t="str">
        <f>FRA!E46</f>
        <v>All pram shed doors are secure, however these doors are not FD30S doors and should be replaced with certified FD30S doors.</v>
      </c>
      <c r="E34" s="38" t="e">
        <f>FRA!#REF!</f>
        <v>#REF!</v>
      </c>
      <c r="F34" s="39">
        <f>FRA!F46</f>
        <v>0</v>
      </c>
      <c r="G34" s="96">
        <f>FRA!G46</f>
        <v>0</v>
      </c>
    </row>
    <row r="35" spans="1:7" x14ac:dyDescent="0.2">
      <c r="A35" s="38">
        <f>FRA!I47</f>
        <v>4</v>
      </c>
      <c r="B35" s="38">
        <f>FRA!A47</f>
        <v>14</v>
      </c>
      <c r="C35" s="38">
        <f>FRA!D47</f>
        <v>0</v>
      </c>
      <c r="D35" s="39">
        <f>FRA!E47</f>
        <v>0</v>
      </c>
      <c r="E35" s="38" t="e">
        <f>FRA!#REF!</f>
        <v>#REF!</v>
      </c>
      <c r="F35" s="39">
        <f>FRA!F47</f>
        <v>0</v>
      </c>
      <c r="G35" s="96">
        <f>FRA!G47</f>
        <v>0</v>
      </c>
    </row>
    <row r="36" spans="1:7" x14ac:dyDescent="0.2">
      <c r="A36" s="38">
        <f>FRA!I48</f>
        <v>4</v>
      </c>
      <c r="B36" s="38">
        <f>FRA!A48</f>
        <v>14</v>
      </c>
      <c r="C36" s="38">
        <f>FRA!D48</f>
        <v>0</v>
      </c>
      <c r="D36" s="39">
        <f>FRA!E48</f>
        <v>0</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5</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5</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f>FRA!E66</f>
        <v>0</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8</v>
      </c>
      <c r="B92" s="53">
        <f>FRA!A104</f>
        <v>34</v>
      </c>
      <c r="C92" s="38" t="str">
        <f>FRA!D104</f>
        <v>P3</v>
      </c>
      <c r="D92" s="39" t="str">
        <f>FRA!E104</f>
        <v>Roof void survey recommended</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f>'M-M'!E31</f>
        <v>0</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Pics FED's</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2017-02-16T13:24:05Z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-707644973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