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0" windowWidth="11100" windowHeight="5505" activeTab="4"/>
  </bookViews>
  <sheets>
    <sheet name="Table 1 Loans" sheetId="1" r:id="rId1"/>
    <sheet name="Table 2 Stock" sheetId="2" r:id="rId2"/>
    <sheet name="Table 3 Additions" sheetId="3" r:id="rId3"/>
    <sheet name="Table 4 Deletions" sheetId="4" r:id="rId4"/>
    <sheet name="Table 5 Reservations" sheetId="5" r:id="rId5"/>
    <sheet name="Table 6 Borrowers" sheetId="6" r:id="rId6"/>
    <sheet name="Sheet1" sheetId="7" r:id="rId7"/>
    <sheet name="Sheet2" sheetId="8" r:id="rId8"/>
    <sheet name="Sheet3" sheetId="9" r:id="rId9"/>
  </sheets>
  <definedNames>
    <definedName name="_xlnm.Print_Area" localSheetId="0">'Table 1 Loans'!$A$1:$B$32</definedName>
    <definedName name="_xlnm.Print_Area" localSheetId="1">'Table 2 Stock'!$A$1:$D$27</definedName>
    <definedName name="_xlnm.Print_Area" localSheetId="3">'Table 4 Deletions'!#REF!</definedName>
  </definedNames>
  <calcPr calcId="145621"/>
</workbook>
</file>

<file path=xl/calcChain.xml><?xml version="1.0" encoding="utf-8"?>
<calcChain xmlns="http://schemas.openxmlformats.org/spreadsheetml/2006/main">
  <c r="L18" i="5" l="1"/>
  <c r="L17" i="5"/>
  <c r="K17" i="5"/>
  <c r="L16" i="5"/>
  <c r="K15" i="5"/>
  <c r="L15" i="5" s="1"/>
  <c r="K14" i="5"/>
  <c r="L14" i="5" s="1"/>
  <c r="K13" i="5"/>
  <c r="L13" i="5" s="1"/>
  <c r="K12" i="5"/>
  <c r="L12" i="5" s="1"/>
  <c r="K11" i="5"/>
  <c r="L11" i="5" s="1"/>
  <c r="K10" i="5"/>
  <c r="L10" i="5" s="1"/>
  <c r="K9" i="5"/>
  <c r="L9" i="5" s="1"/>
  <c r="K8" i="5"/>
  <c r="L8" i="5" s="1"/>
  <c r="K7" i="5"/>
  <c r="L7" i="5" s="1"/>
  <c r="K6" i="5"/>
  <c r="L6" i="5" s="1"/>
  <c r="K5" i="5"/>
  <c r="L4" i="5"/>
  <c r="K4" i="5"/>
  <c r="L3" i="5" l="1"/>
  <c r="L19" i="5" s="1"/>
  <c r="B9" i="9" l="1"/>
  <c r="AC4" i="1" l="1"/>
  <c r="AC27" i="1"/>
  <c r="AC30" i="1" s="1"/>
  <c r="AC29" i="1"/>
  <c r="AC28" i="1"/>
  <c r="I9" i="6" l="1"/>
  <c r="G9" i="6" l="1"/>
  <c r="B4" i="6" l="1"/>
  <c r="C4" i="6"/>
  <c r="D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4" i="6" l="1"/>
  <c r="Y22" i="3"/>
  <c r="X22" i="3"/>
  <c r="W22" i="3"/>
  <c r="V22" i="3"/>
  <c r="U22" i="3"/>
  <c r="T22" i="3"/>
  <c r="S22" i="3"/>
  <c r="R22" i="3"/>
  <c r="Q22" i="3"/>
  <c r="P22" i="3"/>
  <c r="N22" i="3"/>
  <c r="M22" i="3"/>
  <c r="K22" i="3"/>
  <c r="J22" i="3"/>
  <c r="I22" i="3"/>
  <c r="H22" i="3"/>
  <c r="G22" i="3"/>
  <c r="F22" i="3"/>
  <c r="E22" i="3"/>
  <c r="D22" i="3"/>
  <c r="C22" i="3"/>
  <c r="B22" i="3"/>
  <c r="Y21" i="3"/>
  <c r="L21" i="3"/>
  <c r="O21" i="3" s="1"/>
  <c r="Z21" i="3" s="1"/>
  <c r="Y20" i="3"/>
  <c r="L20" i="3"/>
  <c r="O20" i="3" s="1"/>
  <c r="Z20" i="3" s="1"/>
  <c r="Y19" i="3"/>
  <c r="L19" i="3"/>
  <c r="O19" i="3" s="1"/>
  <c r="Z19" i="3" s="1"/>
  <c r="Y18" i="3"/>
  <c r="L18" i="3"/>
  <c r="O18" i="3" s="1"/>
  <c r="Z18" i="3" s="1"/>
  <c r="Y17" i="3"/>
  <c r="L17" i="3"/>
  <c r="O17" i="3" s="1"/>
  <c r="Z17" i="3" s="1"/>
  <c r="Y16" i="3"/>
  <c r="L16" i="3"/>
  <c r="O16" i="3" s="1"/>
  <c r="Z16" i="3" s="1"/>
  <c r="Y15" i="3"/>
  <c r="L15" i="3"/>
  <c r="O15" i="3" s="1"/>
  <c r="Z15" i="3" s="1"/>
  <c r="Y14" i="3"/>
  <c r="L14" i="3"/>
  <c r="O14" i="3" s="1"/>
  <c r="Z14" i="3" s="1"/>
  <c r="Y13" i="3"/>
  <c r="L13" i="3"/>
  <c r="O13" i="3" s="1"/>
  <c r="Z13" i="3" s="1"/>
  <c r="Y12" i="3"/>
  <c r="L12" i="3"/>
  <c r="O12" i="3" s="1"/>
  <c r="Z12" i="3" s="1"/>
  <c r="Y11" i="3"/>
  <c r="L11" i="3"/>
  <c r="O11" i="3" s="1"/>
  <c r="Z11" i="3" s="1"/>
  <c r="Y10" i="3"/>
  <c r="L10" i="3"/>
  <c r="O10" i="3" s="1"/>
  <c r="Z10" i="3" s="1"/>
  <c r="Y9" i="3"/>
  <c r="L9" i="3"/>
  <c r="O9" i="3" s="1"/>
  <c r="Z9" i="3" s="1"/>
  <c r="Y8" i="3"/>
  <c r="L8" i="3"/>
  <c r="O8" i="3" s="1"/>
  <c r="Z8" i="3" s="1"/>
  <c r="Y7" i="3"/>
  <c r="L7" i="3"/>
  <c r="O7" i="3" s="1"/>
  <c r="Z7" i="3" s="1"/>
  <c r="Y6" i="3"/>
  <c r="L6" i="3"/>
  <c r="O6" i="3" s="1"/>
  <c r="Z6" i="3" s="1"/>
  <c r="Y5" i="3"/>
  <c r="L5" i="3"/>
  <c r="O5" i="3" s="1"/>
  <c r="Z5" i="3" s="1"/>
  <c r="Y4" i="3"/>
  <c r="L4" i="3"/>
  <c r="O4" i="3" s="1"/>
  <c r="Z4" i="3" s="1"/>
  <c r="Y3" i="3"/>
  <c r="L3" i="3"/>
  <c r="L22" i="3" s="1"/>
  <c r="O3" i="3" l="1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4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5" i="2"/>
  <c r="P6" i="2"/>
  <c r="P7" i="2"/>
  <c r="P8" i="2"/>
  <c r="P9" i="2"/>
  <c r="P10" i="2"/>
  <c r="P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4" i="2"/>
  <c r="C35" i="2"/>
  <c r="B35" i="2"/>
  <c r="B42" i="2" s="1"/>
  <c r="B29" i="2"/>
  <c r="Z3" i="3" l="1"/>
  <c r="Z22" i="3" s="1"/>
  <c r="O22" i="3"/>
  <c r="Z23" i="3" s="1"/>
  <c r="AB27" i="1"/>
  <c r="AA27" i="1"/>
  <c r="Z4" i="1"/>
  <c r="AA4" i="1"/>
  <c r="AB4" i="1"/>
  <c r="Y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6" i="1"/>
  <c r="AC7" i="1"/>
  <c r="AC5" i="1"/>
  <c r="Y27" i="1"/>
  <c r="X4" i="1"/>
  <c r="X27" i="1"/>
  <c r="V4" i="1"/>
  <c r="V27" i="1"/>
  <c r="U4" i="1" l="1"/>
  <c r="U27" i="1"/>
  <c r="T4" i="1"/>
  <c r="S27" i="1"/>
  <c r="T27" i="1"/>
  <c r="R4" i="1"/>
  <c r="Q4" i="1"/>
  <c r="R27" i="1"/>
  <c r="Q27" i="1"/>
  <c r="Q30" i="1" s="1"/>
  <c r="P4" i="1"/>
  <c r="P27" i="1"/>
  <c r="O4" i="1"/>
  <c r="O27" i="1"/>
  <c r="N29" i="1"/>
  <c r="N28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5" i="1"/>
  <c r="N4" i="1" s="1"/>
  <c r="K27" i="1"/>
  <c r="L27" i="1"/>
  <c r="L4" i="1"/>
  <c r="J4" i="1"/>
  <c r="K4" i="1"/>
  <c r="J27" i="1"/>
  <c r="I4" i="1"/>
  <c r="I27" i="1"/>
  <c r="H4" i="1"/>
  <c r="H27" i="1"/>
  <c r="N27" i="1" l="1"/>
  <c r="G4" i="1"/>
  <c r="F4" i="1"/>
  <c r="F27" i="1"/>
  <c r="G27" i="1" l="1"/>
  <c r="E4" i="1"/>
  <c r="E27" i="1"/>
  <c r="D4" i="1"/>
  <c r="D27" i="1"/>
  <c r="C4" i="1"/>
  <c r="C27" i="1"/>
  <c r="B4" i="1"/>
  <c r="B27" i="1"/>
  <c r="F4" i="6" l="1"/>
  <c r="G6" i="6"/>
  <c r="G7" i="6"/>
  <c r="G8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H4" i="6"/>
  <c r="G4" i="6" l="1"/>
  <c r="G5" i="6"/>
  <c r="AE10" i="1"/>
  <c r="AC26" i="2" l="1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L26" i="2"/>
  <c r="K26" i="2"/>
  <c r="J26" i="2"/>
  <c r="I26" i="2"/>
  <c r="H26" i="2"/>
  <c r="G26" i="2"/>
  <c r="F26" i="2"/>
  <c r="E26" i="2"/>
  <c r="D26" i="2"/>
  <c r="C26" i="2"/>
  <c r="B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D26" i="2"/>
  <c r="AE4" i="2"/>
  <c r="M26" i="2"/>
  <c r="AE27" i="2" l="1"/>
  <c r="AE26" i="2"/>
  <c r="AE29" i="1" l="1"/>
  <c r="AE23" i="1"/>
  <c r="AE6" i="1"/>
  <c r="Y30" i="1"/>
  <c r="V30" i="1"/>
  <c r="U30" i="1"/>
  <c r="T30" i="1"/>
  <c r="R30" i="1"/>
  <c r="P30" i="1"/>
  <c r="M30" i="1"/>
  <c r="L30" i="1"/>
  <c r="K30" i="1"/>
  <c r="J30" i="1"/>
  <c r="I30" i="1"/>
  <c r="H30" i="1"/>
  <c r="G30" i="1"/>
  <c r="F30" i="1"/>
  <c r="E30" i="1"/>
  <c r="D30" i="1"/>
  <c r="B30" i="1"/>
  <c r="AE18" i="1" l="1"/>
  <c r="AE26" i="1"/>
  <c r="Z30" i="1"/>
  <c r="O30" i="1"/>
  <c r="AE11" i="1"/>
  <c r="AE12" i="1"/>
  <c r="AE20" i="1"/>
  <c r="C30" i="1"/>
  <c r="S30" i="1"/>
  <c r="W30" i="1"/>
  <c r="AA30" i="1"/>
  <c r="AE13" i="1"/>
  <c r="AE15" i="1"/>
  <c r="AE17" i="1"/>
  <c r="AE19" i="1"/>
  <c r="AE21" i="1"/>
  <c r="AE9" i="1"/>
  <c r="X30" i="1"/>
  <c r="AB30" i="1"/>
  <c r="AE8" i="1"/>
  <c r="AE14" i="1"/>
  <c r="AE16" i="1"/>
  <c r="AE25" i="1"/>
  <c r="AE28" i="1"/>
  <c r="AE27" i="1" s="1"/>
  <c r="AE5" i="1"/>
  <c r="AE22" i="1"/>
  <c r="AE24" i="1"/>
  <c r="AE7" i="1"/>
  <c r="N30" i="1" l="1"/>
  <c r="AD30" i="1"/>
  <c r="AE4" i="1"/>
  <c r="AE30" i="1" s="1"/>
  <c r="AE31" i="1" l="1"/>
  <c r="AC24" i="4" l="1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AD25" i="4" s="1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D24" i="4" l="1"/>
  <c r="I24" i="6" l="1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8" i="6"/>
  <c r="I7" i="6"/>
  <c r="I6" i="6"/>
  <c r="E25" i="6"/>
  <c r="D25" i="6"/>
  <c r="C25" i="6"/>
  <c r="B25" i="6"/>
  <c r="I4" i="6" l="1"/>
  <c r="F25" i="6"/>
  <c r="G25" i="6" s="1"/>
  <c r="I5" i="6"/>
  <c r="I25" i="6"/>
</calcChain>
</file>

<file path=xl/sharedStrings.xml><?xml version="1.0" encoding="utf-8"?>
<sst xmlns="http://schemas.openxmlformats.org/spreadsheetml/2006/main" count="407" uniqueCount="116">
  <si>
    <t>AF</t>
  </si>
  <si>
    <t>CNF</t>
  </si>
  <si>
    <t>CF</t>
  </si>
  <si>
    <t>CD-ROM</t>
  </si>
  <si>
    <t>TOTAL</t>
  </si>
  <si>
    <t>ANF</t>
  </si>
  <si>
    <t>TOTALS</t>
  </si>
  <si>
    <t>All books</t>
  </si>
  <si>
    <t>All AV</t>
  </si>
  <si>
    <t>Chipping Barnet</t>
  </si>
  <si>
    <t>East Barnet</t>
  </si>
  <si>
    <t>Osidge</t>
  </si>
  <si>
    <t>Friern Barnet</t>
  </si>
  <si>
    <t>Church End</t>
  </si>
  <si>
    <t>North Finchley</t>
  </si>
  <si>
    <t>Golders Green</t>
  </si>
  <si>
    <t>East Finchley</t>
  </si>
  <si>
    <t>South Friern</t>
  </si>
  <si>
    <t>Childs Hill</t>
  </si>
  <si>
    <t>Hampstead GS</t>
  </si>
  <si>
    <t>Hendon</t>
  </si>
  <si>
    <t>Edgware</t>
  </si>
  <si>
    <t>Mill Hill</t>
  </si>
  <si>
    <t>Burnt Oak</t>
  </si>
  <si>
    <t>Grahame Park</t>
  </si>
  <si>
    <t>Mobiles</t>
  </si>
  <si>
    <t>Housebound</t>
  </si>
  <si>
    <t xml:space="preserve"> </t>
  </si>
  <si>
    <t>Teen NF</t>
  </si>
  <si>
    <t>Teen F</t>
  </si>
  <si>
    <t>Branch/Area</t>
  </si>
  <si>
    <t>Adult SW</t>
  </si>
  <si>
    <t>Child SW</t>
  </si>
  <si>
    <t>Lang, MM</t>
  </si>
  <si>
    <t>Adult Vid</t>
  </si>
  <si>
    <t>Child Vid</t>
  </si>
  <si>
    <t>Teen Vid</t>
  </si>
  <si>
    <t>Adult DVD</t>
  </si>
  <si>
    <t>Child DVD</t>
  </si>
  <si>
    <t>Teen DVD</t>
  </si>
  <si>
    <t>LPANF</t>
  </si>
  <si>
    <t>LPAF</t>
  </si>
  <si>
    <t>LPCNF</t>
  </si>
  <si>
    <t>LPCF</t>
  </si>
  <si>
    <t>Other bks</t>
  </si>
  <si>
    <t>Pstn Game</t>
  </si>
  <si>
    <t>Mus CDs</t>
  </si>
  <si>
    <t>Mus Cass</t>
  </si>
  <si>
    <t>Branch</t>
  </si>
  <si>
    <t>Book Club</t>
  </si>
  <si>
    <t>BSC</t>
  </si>
  <si>
    <t>Total excl Mobiles</t>
  </si>
  <si>
    <t>Total Mobiles</t>
  </si>
  <si>
    <t>SureStart</t>
  </si>
  <si>
    <t>e-books</t>
  </si>
  <si>
    <t>e-audio</t>
  </si>
  <si>
    <t>Digital Library</t>
  </si>
  <si>
    <t>Location</t>
  </si>
  <si>
    <t>All Lending</t>
  </si>
  <si>
    <t>ARef</t>
  </si>
  <si>
    <t>Cref</t>
  </si>
  <si>
    <t>Display Stock</t>
  </si>
  <si>
    <t>Archives</t>
  </si>
  <si>
    <t>Bookstore</t>
  </si>
  <si>
    <t>Adult Bks Postal</t>
  </si>
  <si>
    <t>Adult Audio Postal</t>
  </si>
  <si>
    <t>Adult Vid/DVD/PSG Postal</t>
  </si>
  <si>
    <t>Adult Bks Non-Postal</t>
  </si>
  <si>
    <t>Adult Audio Non-Postal</t>
  </si>
  <si>
    <t>Adult Vid/DVD/PSG Non-Postal</t>
  </si>
  <si>
    <t>Adult Total</t>
  </si>
  <si>
    <t>Child Bks/Audio</t>
  </si>
  <si>
    <t>Child Vid/DVD/PSG</t>
  </si>
  <si>
    <t>Child Total</t>
  </si>
  <si>
    <t>Mobiles &amp; Housebnd</t>
  </si>
  <si>
    <t>Adult</t>
  </si>
  <si>
    <t>Children</t>
  </si>
  <si>
    <t>Teen</t>
  </si>
  <si>
    <t>Total</t>
  </si>
  <si>
    <t>% with items on loan</t>
  </si>
  <si>
    <t>Used in last year</t>
  </si>
  <si>
    <t>% used in last year</t>
  </si>
  <si>
    <t>Tally Ho Corner</t>
  </si>
  <si>
    <t>The figures for Friern Barnet and Hampstead GS are renewals of loans originally made at those branches.</t>
  </si>
  <si>
    <t>Unavailable</t>
  </si>
  <si>
    <t>Friern Barnet and Hampstead Garden Suburb still appear in this table as it is based on the registered location of borrowers.</t>
  </si>
  <si>
    <t>Book Store</t>
  </si>
  <si>
    <t>CD ROM</t>
  </si>
  <si>
    <t>Customer Service</t>
  </si>
  <si>
    <t>Annual Statistics : Table 1 Loans 2016-17</t>
  </si>
  <si>
    <t>Annual Statistics : Table 2 Stock 2016-17</t>
  </si>
  <si>
    <t>Colindale</t>
  </si>
  <si>
    <t>Annual Statistics : Table 4 Deletions 2016-17</t>
  </si>
  <si>
    <t>Annual Statistics : Table 6 Borrowers 2016-17</t>
  </si>
  <si>
    <t>Colindale -[Grahame Park]</t>
  </si>
  <si>
    <t>FRI</t>
  </si>
  <si>
    <t>HGS</t>
  </si>
  <si>
    <t>HSB</t>
  </si>
  <si>
    <t>ITS</t>
  </si>
  <si>
    <t>MOB</t>
  </si>
  <si>
    <t>SLS</t>
  </si>
  <si>
    <t>Annual Statistics : Table 5 Reservations 2016-17</t>
  </si>
  <si>
    <t>Colindale /Grahame Park</t>
  </si>
  <si>
    <t>THC</t>
  </si>
  <si>
    <t>ADM</t>
  </si>
  <si>
    <t>CFM</t>
  </si>
  <si>
    <t>Excluded</t>
  </si>
  <si>
    <t xml:space="preserve">Permitted locations in generated report </t>
  </si>
  <si>
    <t>SSP total</t>
  </si>
  <si>
    <t>Total SSP Selected f</t>
  </si>
  <si>
    <t>Annual Statistics : Table 3 Additions 2016-17</t>
  </si>
  <si>
    <t>Colindale/Grahame Park</t>
  </si>
  <si>
    <t>With items on loan 31 Mar 2016</t>
  </si>
  <si>
    <t>Table 1 Loans 2016-17</t>
  </si>
  <si>
    <t>-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</si>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</sst>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97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0" fillId="0" borderId="12" xfId="0" applyBorder="1"/>
    <xf numFmtId="0" fontId="6" fillId="0" borderId="0" xfId="0" applyFont="1" applyFill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0" fillId="0" borderId="13" xfId="0" applyBorder="1"/>
    <xf numFmtId="0" fontId="6" fillId="4" borderId="4" xfId="0" applyFont="1" applyFill="1" applyBorder="1"/>
    <xf numFmtId="2" fontId="6" fillId="4" borderId="14" xfId="0" applyNumberFormat="1" applyFont="1" applyFill="1" applyBorder="1"/>
    <xf numFmtId="2" fontId="0" fillId="0" borderId="14" xfId="0" applyNumberFormat="1" applyBorder="1"/>
    <xf numFmtId="2" fontId="6" fillId="0" borderId="16" xfId="0" applyNumberFormat="1" applyFont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6" fillId="4" borderId="17" xfId="0" applyFont="1" applyFill="1" applyBorder="1"/>
    <xf numFmtId="0" fontId="6" fillId="4" borderId="18" xfId="0" applyFont="1" applyFill="1" applyBorder="1"/>
    <xf numFmtId="0" fontId="6" fillId="4" borderId="19" xfId="0" applyFont="1" applyFill="1" applyBorder="1"/>
    <xf numFmtId="2" fontId="6" fillId="4" borderId="19" xfId="0" applyNumberFormat="1" applyFont="1" applyFill="1" applyBorder="1"/>
    <xf numFmtId="2" fontId="6" fillId="4" borderId="20" xfId="0" applyNumberFormat="1" applyFont="1" applyFill="1" applyBorder="1"/>
    <xf numFmtId="0" fontId="0" fillId="0" borderId="14" xfId="0" applyBorder="1"/>
    <xf numFmtId="2" fontId="0" fillId="0" borderId="6" xfId="0" applyNumberFormat="1" applyBorder="1"/>
    <xf numFmtId="0" fontId="7" fillId="0" borderId="4" xfId="0" applyFont="1" applyFill="1" applyBorder="1"/>
    <xf numFmtId="0" fontId="7" fillId="0" borderId="14" xfId="0" applyFont="1" applyFill="1" applyBorder="1"/>
    <xf numFmtId="2" fontId="7" fillId="0" borderId="14" xfId="0" applyNumberFormat="1" applyFont="1" applyFill="1" applyBorder="1"/>
    <xf numFmtId="2" fontId="7" fillId="0" borderId="15" xfId="0" applyNumberFormat="1" applyFont="1" applyFill="1" applyBorder="1"/>
    <xf numFmtId="0" fontId="6" fillId="4" borderId="14" xfId="0" applyFont="1" applyFill="1" applyBorder="1"/>
    <xf numFmtId="2" fontId="6" fillId="4" borderId="6" xfId="0" applyNumberFormat="1" applyFont="1" applyFill="1" applyBorder="1"/>
    <xf numFmtId="0" fontId="6" fillId="0" borderId="16" xfId="0" applyFont="1" applyBorder="1"/>
    <xf numFmtId="2" fontId="6" fillId="0" borderId="11" xfId="0" applyNumberFormat="1" applyFont="1" applyBorder="1"/>
    <xf numFmtId="0" fontId="7" fillId="0" borderId="4" xfId="0" applyFont="1" applyBorder="1"/>
    <xf numFmtId="2" fontId="0" fillId="0" borderId="8" xfId="0" applyNumberFormat="1" applyBorder="1"/>
    <xf numFmtId="0" fontId="7" fillId="0" borderId="0" xfId="0" applyFont="1" applyFill="1"/>
    <xf numFmtId="0" fontId="0" fillId="0" borderId="21" xfId="0" applyFill="1" applyBorder="1"/>
    <xf numFmtId="0" fontId="8" fillId="0" borderId="5" xfId="0" applyFont="1" applyBorder="1"/>
    <xf numFmtId="0" fontId="9" fillId="4" borderId="5" xfId="0" applyFont="1" applyFill="1" applyBorder="1"/>
    <xf numFmtId="0" fontId="9" fillId="4" borderId="14" xfId="0" applyFont="1" applyFill="1" applyBorder="1"/>
    <xf numFmtId="0" fontId="0" fillId="0" borderId="0" xfId="0" applyFill="1"/>
    <xf numFmtId="0" fontId="0" fillId="0" borderId="5" xfId="0" applyFill="1" applyBorder="1"/>
    <xf numFmtId="0" fontId="6" fillId="0" borderId="22" xfId="0" applyFont="1" applyBorder="1"/>
    <xf numFmtId="0" fontId="0" fillId="5" borderId="0" xfId="0" applyFill="1"/>
    <xf numFmtId="0" fontId="6" fillId="3" borderId="0" xfId="0" applyFont="1" applyFill="1" applyBorder="1"/>
    <xf numFmtId="0" fontId="0" fillId="0" borderId="0" xfId="0" applyBorder="1"/>
    <xf numFmtId="0" fontId="6" fillId="0" borderId="0" xfId="0" applyFont="1" applyBorder="1"/>
    <xf numFmtId="0" fontId="7" fillId="0" borderId="5" xfId="0" applyFont="1" applyFill="1" applyBorder="1"/>
    <xf numFmtId="0" fontId="0" fillId="6" borderId="0" xfId="0" applyFill="1"/>
    <xf numFmtId="0" fontId="2" fillId="0" borderId="0" xfId="1"/>
    <xf numFmtId="0" fontId="3" fillId="0" borderId="0" xfId="1" applyFont="1"/>
    <xf numFmtId="0" fontId="2" fillId="0" borderId="0" xfId="1" applyFill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6" fillId="0" borderId="0" xfId="1" applyFont="1" applyFill="1" applyBorder="1"/>
    <xf numFmtId="0" fontId="2" fillId="0" borderId="0" xfId="1"/>
    <xf numFmtId="0" fontId="0" fillId="0" borderId="23" xfId="0" applyFill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Fill="1" applyBorder="1"/>
    <xf numFmtId="0" fontId="2" fillId="0" borderId="0" xfId="1" applyFill="1"/>
    <xf numFmtId="0" fontId="7" fillId="0" borderId="6" xfId="0" applyFont="1" applyBorder="1"/>
    <xf numFmtId="0" fontId="0" fillId="0" borderId="30" xfId="0" applyFont="1" applyFill="1" applyBorder="1"/>
    <xf numFmtId="0" fontId="7" fillId="0" borderId="5" xfId="0" applyFont="1" applyBorder="1"/>
    <xf numFmtId="0" fontId="7" fillId="0" borderId="0" xfId="0" applyFont="1"/>
    <xf numFmtId="0" fontId="0" fillId="0" borderId="31" xfId="0" applyBorder="1"/>
    <xf numFmtId="0" fontId="1" fillId="0" borderId="0" xfId="1" applyFont="1" applyFill="1" applyBorder="1"/>
    <xf numFmtId="0" fontId="4" fillId="0" borderId="0" xfId="0" applyFont="1" applyFill="1" applyBorder="1"/>
    <xf numFmtId="0" fontId="10" fillId="0" borderId="0" xfId="0" applyFont="1" applyFill="1"/>
    <xf numFmtId="0" fontId="6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3" fillId="0" borderId="0" xfId="2" applyFont="1"/>
    <xf numFmtId="0" fontId="11" fillId="0" borderId="0" xfId="2"/>
    <xf numFmtId="0" fontId="4" fillId="2" borderId="1" xfId="2" applyFont="1" applyFill="1" applyBorder="1"/>
    <xf numFmtId="0" fontId="4" fillId="2" borderId="2" xfId="2" applyFont="1" applyFill="1" applyBorder="1" applyAlignment="1">
      <alignment horizontal="right"/>
    </xf>
    <xf numFmtId="0" fontId="4" fillId="2" borderId="21" xfId="2" applyFont="1" applyFill="1" applyBorder="1" applyAlignment="1">
      <alignment horizontal="right"/>
    </xf>
    <xf numFmtId="0" fontId="6" fillId="4" borderId="4" xfId="2" applyFont="1" applyFill="1" applyBorder="1"/>
    <xf numFmtId="0" fontId="6" fillId="4" borderId="5" xfId="2" applyFont="1" applyFill="1" applyBorder="1"/>
    <xf numFmtId="0" fontId="11" fillId="0" borderId="4" xfId="2" applyBorder="1"/>
    <xf numFmtId="0" fontId="11" fillId="0" borderId="5" xfId="2" applyBorder="1"/>
    <xf numFmtId="0" fontId="11" fillId="0" borderId="21" xfId="2" applyFill="1" applyBorder="1"/>
    <xf numFmtId="0" fontId="11" fillId="7" borderId="5" xfId="2" applyFill="1" applyBorder="1"/>
    <xf numFmtId="0" fontId="6" fillId="0" borderId="9" xfId="2" applyFont="1" applyBorder="1"/>
    <xf numFmtId="0" fontId="6" fillId="0" borderId="10" xfId="2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zoomScaleNormal="100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S20" sqref="S20"/>
    </sheetView>
  </sheetViews>
  <sheetFormatPr defaultRowHeight="12.75" x14ac:dyDescent="0.2"/>
  <cols>
    <col min="1" max="1" width="23.5703125" customWidth="1"/>
    <col min="2" max="2" width="8.85546875" customWidth="1"/>
    <col min="3" max="3" width="8.5703125" customWidth="1"/>
    <col min="4" max="4" width="9" customWidth="1"/>
    <col min="5" max="6" width="8.5703125" customWidth="1"/>
    <col min="7" max="7" width="9" customWidth="1"/>
    <col min="8" max="9" width="8.5703125" customWidth="1"/>
    <col min="10" max="10" width="8.7109375" customWidth="1"/>
    <col min="11" max="12" width="8.5703125" customWidth="1"/>
    <col min="14" max="14" width="9.28515625" customWidth="1"/>
    <col min="15" max="17" width="9.28515625" bestFit="1" customWidth="1"/>
    <col min="18" max="19" width="9.28515625" customWidth="1"/>
    <col min="20" max="20" width="10" customWidth="1"/>
    <col min="21" max="22" width="9.5703125" customWidth="1"/>
    <col min="23" max="23" width="9.7109375" customWidth="1"/>
    <col min="24" max="25" width="10" customWidth="1"/>
    <col min="26" max="27" width="9.28515625" customWidth="1"/>
    <col min="28" max="29" width="10.42578125" customWidth="1"/>
    <col min="30" max="30" width="10" customWidth="1"/>
    <col min="31" max="31" width="10.5703125" customWidth="1"/>
    <col min="32" max="34" width="20.28515625" customWidth="1"/>
  </cols>
  <sheetData>
    <row r="1" spans="1:33" x14ac:dyDescent="0.2">
      <c r="A1" t="s">
        <v>27</v>
      </c>
    </row>
    <row r="2" spans="1:33" ht="18.75" thickBot="1" x14ac:dyDescent="0.3">
      <c r="A2" s="1" t="s">
        <v>89</v>
      </c>
      <c r="U2" s="1" t="s">
        <v>113</v>
      </c>
    </row>
    <row r="3" spans="1:33" ht="13.5" thickTop="1" x14ac:dyDescent="0.2">
      <c r="A3" s="2" t="s">
        <v>48</v>
      </c>
      <c r="B3" s="3" t="s">
        <v>5</v>
      </c>
      <c r="C3" s="3" t="s">
        <v>0</v>
      </c>
      <c r="D3" s="3" t="s">
        <v>1</v>
      </c>
      <c r="E3" s="3" t="s">
        <v>2</v>
      </c>
      <c r="F3" s="3" t="s">
        <v>28</v>
      </c>
      <c r="G3" s="3" t="s">
        <v>29</v>
      </c>
      <c r="H3" s="3" t="s">
        <v>40</v>
      </c>
      <c r="I3" s="3" t="s">
        <v>41</v>
      </c>
      <c r="J3" s="3" t="s">
        <v>42</v>
      </c>
      <c r="K3" s="3" t="s">
        <v>43</v>
      </c>
      <c r="L3" s="3" t="s">
        <v>54</v>
      </c>
      <c r="M3" s="4" t="s">
        <v>44</v>
      </c>
      <c r="N3" s="4" t="s">
        <v>7</v>
      </c>
      <c r="O3" s="4" t="s">
        <v>46</v>
      </c>
      <c r="P3" s="4" t="s">
        <v>47</v>
      </c>
      <c r="Q3" s="4" t="s">
        <v>32</v>
      </c>
      <c r="R3" s="4" t="s">
        <v>31</v>
      </c>
      <c r="S3" s="4" t="s">
        <v>55</v>
      </c>
      <c r="T3" s="4" t="s">
        <v>33</v>
      </c>
      <c r="U3" s="4" t="s">
        <v>34</v>
      </c>
      <c r="V3" s="4" t="s">
        <v>35</v>
      </c>
      <c r="W3" s="4" t="s">
        <v>36</v>
      </c>
      <c r="X3" s="4" t="s">
        <v>37</v>
      </c>
      <c r="Y3" s="4" t="s">
        <v>38</v>
      </c>
      <c r="Z3" s="4" t="s">
        <v>39</v>
      </c>
      <c r="AA3" s="4" t="s">
        <v>87</v>
      </c>
      <c r="AB3" s="4" t="s">
        <v>45</v>
      </c>
      <c r="AC3" s="4" t="s">
        <v>8</v>
      </c>
      <c r="AD3" s="56"/>
      <c r="AE3" s="4" t="s">
        <v>6</v>
      </c>
      <c r="AF3" s="5" t="s">
        <v>30</v>
      </c>
      <c r="AG3" s="24"/>
    </row>
    <row r="4" spans="1:33" s="15" customFormat="1" x14ac:dyDescent="0.2">
      <c r="A4" s="16" t="s">
        <v>51</v>
      </c>
      <c r="B4" s="17">
        <f t="shared" ref="B4:L4" si="0">SUM(B5:B26)</f>
        <v>178820</v>
      </c>
      <c r="C4" s="17">
        <f t="shared" si="0"/>
        <v>233514</v>
      </c>
      <c r="D4" s="17">
        <f t="shared" si="0"/>
        <v>44856</v>
      </c>
      <c r="E4" s="17">
        <f t="shared" si="0"/>
        <v>348836</v>
      </c>
      <c r="F4" s="17">
        <f t="shared" si="0"/>
        <v>5035</v>
      </c>
      <c r="G4" s="17">
        <f t="shared" si="0"/>
        <v>28643</v>
      </c>
      <c r="H4" s="17">
        <f t="shared" si="0"/>
        <v>706</v>
      </c>
      <c r="I4" s="17">
        <f t="shared" si="0"/>
        <v>8336</v>
      </c>
      <c r="J4" s="17">
        <f t="shared" si="0"/>
        <v>8</v>
      </c>
      <c r="K4" s="17">
        <f t="shared" si="0"/>
        <v>469</v>
      </c>
      <c r="L4" s="17">
        <f t="shared" si="0"/>
        <v>6</v>
      </c>
      <c r="M4" s="17"/>
      <c r="N4" s="17">
        <f>SUM(N5:N26)</f>
        <v>859447</v>
      </c>
      <c r="O4" s="17">
        <f>SUM(O5:O26)</f>
        <v>8608</v>
      </c>
      <c r="P4" s="17">
        <f>SUM(P5:P26)</f>
        <v>7</v>
      </c>
      <c r="Q4" s="17">
        <f>SUM(Q5:Q26)</f>
        <v>498</v>
      </c>
      <c r="R4" s="17">
        <f>SUM(R5:R26)</f>
        <v>7475</v>
      </c>
      <c r="S4" s="17"/>
      <c r="T4" s="17">
        <f>SUM(T5:T26)</f>
        <v>2772</v>
      </c>
      <c r="U4" s="17">
        <f>SUM(U5:U26)</f>
        <v>240</v>
      </c>
      <c r="V4" s="17">
        <f>SUM(V5:V26)</f>
        <v>223</v>
      </c>
      <c r="W4" s="17"/>
      <c r="X4" s="17">
        <f t="shared" ref="X4:AC4" si="1">SUM(X5:X26)</f>
        <v>11233</v>
      </c>
      <c r="Y4" s="17">
        <f t="shared" si="1"/>
        <v>5366</v>
      </c>
      <c r="Z4" s="17">
        <f t="shared" si="1"/>
        <v>0</v>
      </c>
      <c r="AA4" s="17">
        <f t="shared" si="1"/>
        <v>1024</v>
      </c>
      <c r="AB4" s="17">
        <f t="shared" si="1"/>
        <v>4</v>
      </c>
      <c r="AC4" s="17">
        <f t="shared" si="1"/>
        <v>37450</v>
      </c>
      <c r="AD4" s="17"/>
      <c r="AE4" s="17">
        <f>SUM(AE5:AE26)</f>
        <v>859447</v>
      </c>
      <c r="AF4" s="18" t="s">
        <v>51</v>
      </c>
      <c r="AG4" s="52"/>
    </row>
    <row r="5" spans="1:33" x14ac:dyDescent="0.2">
      <c r="A5" s="6" t="s">
        <v>49</v>
      </c>
      <c r="B5" s="7">
        <v>46</v>
      </c>
      <c r="C5" s="7">
        <v>2524</v>
      </c>
      <c r="D5" s="7">
        <v>1</v>
      </c>
      <c r="E5" s="7">
        <v>10</v>
      </c>
      <c r="F5" s="7">
        <v>0</v>
      </c>
      <c r="G5" s="7">
        <v>1</v>
      </c>
      <c r="H5" s="7">
        <v>0</v>
      </c>
      <c r="I5" s="7">
        <v>6</v>
      </c>
      <c r="J5" s="7">
        <v>0</v>
      </c>
      <c r="K5" s="7">
        <v>0</v>
      </c>
      <c r="L5" s="7">
        <v>0</v>
      </c>
      <c r="M5" s="7">
        <v>6</v>
      </c>
      <c r="N5" s="7">
        <f t="shared" ref="N5:N26" si="2">SUM(B5:M5)</f>
        <v>2594</v>
      </c>
      <c r="O5" s="7">
        <v>0</v>
      </c>
      <c r="P5" s="7">
        <v>0</v>
      </c>
      <c r="Q5" s="7">
        <v>0</v>
      </c>
      <c r="R5" s="7">
        <v>0</v>
      </c>
      <c r="S5" s="7"/>
      <c r="T5" s="7">
        <v>0</v>
      </c>
      <c r="U5" s="7">
        <v>0</v>
      </c>
      <c r="V5" s="7">
        <v>0</v>
      </c>
      <c r="W5" s="7"/>
      <c r="X5" s="7">
        <v>0</v>
      </c>
      <c r="Y5" s="7">
        <v>0</v>
      </c>
      <c r="Z5" s="7"/>
      <c r="AA5" s="7">
        <v>0</v>
      </c>
      <c r="AB5" s="7">
        <v>0</v>
      </c>
      <c r="AC5" s="7">
        <f>SUM(O5:AB5)</f>
        <v>0</v>
      </c>
      <c r="AE5" s="7">
        <f>SUM(N5,AC5)</f>
        <v>2594</v>
      </c>
      <c r="AF5" s="8" t="s">
        <v>49</v>
      </c>
      <c r="AG5" s="53"/>
    </row>
    <row r="6" spans="1:33" x14ac:dyDescent="0.2">
      <c r="A6" s="6" t="s">
        <v>23</v>
      </c>
      <c r="B6" s="7">
        <v>6662</v>
      </c>
      <c r="C6" s="7">
        <v>5097</v>
      </c>
      <c r="D6" s="7">
        <v>1933</v>
      </c>
      <c r="E6" s="7">
        <v>14719</v>
      </c>
      <c r="F6" s="7">
        <v>293</v>
      </c>
      <c r="G6" s="7">
        <v>1143</v>
      </c>
      <c r="H6" s="7">
        <v>26</v>
      </c>
      <c r="I6" s="7">
        <v>209</v>
      </c>
      <c r="J6" s="7">
        <v>0</v>
      </c>
      <c r="K6" s="7">
        <v>4</v>
      </c>
      <c r="L6" s="7">
        <v>0</v>
      </c>
      <c r="M6" s="7">
        <v>239</v>
      </c>
      <c r="N6" s="7">
        <f t="shared" si="2"/>
        <v>30325</v>
      </c>
      <c r="O6" s="7">
        <v>297</v>
      </c>
      <c r="P6" s="7">
        <v>0</v>
      </c>
      <c r="Q6" s="7">
        <v>23</v>
      </c>
      <c r="R6" s="7">
        <v>261</v>
      </c>
      <c r="S6" s="7"/>
      <c r="T6" s="7">
        <v>119</v>
      </c>
      <c r="U6" s="7">
        <v>1</v>
      </c>
      <c r="V6" s="7">
        <v>30</v>
      </c>
      <c r="W6" s="7"/>
      <c r="X6" s="7">
        <v>212</v>
      </c>
      <c r="Y6" s="7">
        <v>186</v>
      </c>
      <c r="Z6" s="7"/>
      <c r="AA6" s="7">
        <v>1</v>
      </c>
      <c r="AB6" s="7">
        <v>0</v>
      </c>
      <c r="AC6" s="7">
        <f t="shared" ref="AC6:AC26" si="3">SUM(O6:AB6)</f>
        <v>1130</v>
      </c>
      <c r="AD6" s="7"/>
      <c r="AE6" s="7">
        <f t="shared" ref="AE6:AE26" si="4">SUM(N6,AD6)</f>
        <v>30325</v>
      </c>
      <c r="AF6" s="8" t="s">
        <v>23</v>
      </c>
      <c r="AG6" s="53"/>
    </row>
    <row r="7" spans="1:33" x14ac:dyDescent="0.2">
      <c r="A7" s="6" t="s">
        <v>18</v>
      </c>
      <c r="B7" s="7">
        <v>2941</v>
      </c>
      <c r="C7" s="7">
        <v>4537</v>
      </c>
      <c r="D7" s="7">
        <v>916</v>
      </c>
      <c r="E7" s="7">
        <v>8967</v>
      </c>
      <c r="F7" s="7">
        <v>74</v>
      </c>
      <c r="G7" s="7">
        <v>675</v>
      </c>
      <c r="H7" s="7">
        <v>48</v>
      </c>
      <c r="I7" s="7">
        <v>297</v>
      </c>
      <c r="J7" s="7">
        <v>0</v>
      </c>
      <c r="K7" s="7">
        <v>1</v>
      </c>
      <c r="L7" s="7">
        <v>0</v>
      </c>
      <c r="M7" s="7">
        <v>346</v>
      </c>
      <c r="N7" s="7">
        <f t="shared" si="2"/>
        <v>18802</v>
      </c>
      <c r="O7" s="7">
        <v>177</v>
      </c>
      <c r="P7" s="7">
        <v>0</v>
      </c>
      <c r="Q7" s="7">
        <v>9</v>
      </c>
      <c r="R7" s="7">
        <v>205</v>
      </c>
      <c r="S7" s="7"/>
      <c r="T7" s="7">
        <v>264</v>
      </c>
      <c r="U7" s="7">
        <v>2</v>
      </c>
      <c r="V7" s="7">
        <v>4</v>
      </c>
      <c r="W7" s="7"/>
      <c r="X7" s="7">
        <v>121</v>
      </c>
      <c r="Y7" s="7">
        <v>124</v>
      </c>
      <c r="Z7" s="7"/>
      <c r="AA7" s="7">
        <v>4</v>
      </c>
      <c r="AB7" s="7">
        <v>0</v>
      </c>
      <c r="AC7" s="7">
        <f t="shared" si="3"/>
        <v>910</v>
      </c>
      <c r="AD7" s="7"/>
      <c r="AE7" s="7">
        <f t="shared" si="4"/>
        <v>18802</v>
      </c>
      <c r="AF7" s="8" t="s">
        <v>18</v>
      </c>
      <c r="AG7" s="53"/>
    </row>
    <row r="8" spans="1:33" x14ac:dyDescent="0.2">
      <c r="A8" s="6" t="s">
        <v>9</v>
      </c>
      <c r="B8" s="7">
        <v>26222</v>
      </c>
      <c r="C8" s="7">
        <v>40341</v>
      </c>
      <c r="D8" s="7">
        <v>5686</v>
      </c>
      <c r="E8" s="7">
        <v>44299</v>
      </c>
      <c r="F8" s="7">
        <v>888</v>
      </c>
      <c r="G8" s="7">
        <v>5314</v>
      </c>
      <c r="H8" s="7">
        <v>148</v>
      </c>
      <c r="I8" s="7">
        <v>1674</v>
      </c>
      <c r="J8" s="7">
        <v>0</v>
      </c>
      <c r="K8" s="7">
        <v>5</v>
      </c>
      <c r="L8" s="7">
        <v>0</v>
      </c>
      <c r="M8" s="7">
        <v>1827</v>
      </c>
      <c r="N8" s="7">
        <f t="shared" si="2"/>
        <v>126404</v>
      </c>
      <c r="O8" s="7">
        <v>2266</v>
      </c>
      <c r="P8" s="7">
        <v>0</v>
      </c>
      <c r="Q8" s="7">
        <v>53</v>
      </c>
      <c r="R8" s="7">
        <v>1217</v>
      </c>
      <c r="S8" s="7"/>
      <c r="T8" s="7">
        <v>573</v>
      </c>
      <c r="U8" s="7">
        <v>46</v>
      </c>
      <c r="V8" s="7">
        <v>28</v>
      </c>
      <c r="W8" s="7"/>
      <c r="X8" s="7">
        <v>2910</v>
      </c>
      <c r="Y8" s="7">
        <v>753</v>
      </c>
      <c r="Z8" s="7"/>
      <c r="AA8" s="7">
        <v>245</v>
      </c>
      <c r="AB8" s="7">
        <v>0</v>
      </c>
      <c r="AC8" s="7">
        <f t="shared" si="3"/>
        <v>8091</v>
      </c>
      <c r="AD8" s="7"/>
      <c r="AE8" s="7">
        <f t="shared" si="4"/>
        <v>126404</v>
      </c>
      <c r="AF8" s="8" t="s">
        <v>9</v>
      </c>
      <c r="AG8" s="53"/>
    </row>
    <row r="9" spans="1:33" x14ac:dyDescent="0.2">
      <c r="A9" s="6" t="s">
        <v>13</v>
      </c>
      <c r="B9" s="7">
        <v>17888</v>
      </c>
      <c r="C9" s="7">
        <v>19352</v>
      </c>
      <c r="D9" s="7">
        <v>3833</v>
      </c>
      <c r="E9" s="7">
        <v>30189</v>
      </c>
      <c r="F9" s="7">
        <v>448</v>
      </c>
      <c r="G9" s="7">
        <v>2333</v>
      </c>
      <c r="H9" s="7">
        <v>37</v>
      </c>
      <c r="I9" s="7">
        <v>643</v>
      </c>
      <c r="J9" s="7">
        <v>0</v>
      </c>
      <c r="K9" s="7">
        <v>5</v>
      </c>
      <c r="L9" s="7">
        <v>0</v>
      </c>
      <c r="M9" s="7">
        <v>685</v>
      </c>
      <c r="N9" s="7">
        <f t="shared" si="2"/>
        <v>75413</v>
      </c>
      <c r="O9" s="7">
        <v>450</v>
      </c>
      <c r="P9" s="7">
        <v>0</v>
      </c>
      <c r="Q9" s="7">
        <v>57</v>
      </c>
      <c r="R9" s="7">
        <v>838</v>
      </c>
      <c r="S9" s="7"/>
      <c r="T9" s="7">
        <v>167</v>
      </c>
      <c r="U9" s="7">
        <v>71</v>
      </c>
      <c r="V9" s="7">
        <v>34</v>
      </c>
      <c r="W9" s="7"/>
      <c r="X9" s="7">
        <v>1230</v>
      </c>
      <c r="Y9" s="7">
        <v>396</v>
      </c>
      <c r="Z9" s="7"/>
      <c r="AA9" s="7">
        <v>162</v>
      </c>
      <c r="AB9" s="7">
        <v>0</v>
      </c>
      <c r="AC9" s="7">
        <f t="shared" si="3"/>
        <v>3405</v>
      </c>
      <c r="AD9" s="7"/>
      <c r="AE9" s="7">
        <f t="shared" si="4"/>
        <v>75413</v>
      </c>
      <c r="AF9" s="8" t="s">
        <v>13</v>
      </c>
      <c r="AG9" s="53"/>
    </row>
    <row r="10" spans="1:33" x14ac:dyDescent="0.2">
      <c r="A10" s="6" t="s">
        <v>91</v>
      </c>
      <c r="B10" s="7">
        <v>2224</v>
      </c>
      <c r="C10" s="7">
        <v>1701</v>
      </c>
      <c r="D10" s="7">
        <v>1264</v>
      </c>
      <c r="E10" s="7">
        <v>8648</v>
      </c>
      <c r="F10" s="7">
        <v>109</v>
      </c>
      <c r="G10" s="7">
        <v>575</v>
      </c>
      <c r="H10" s="49">
        <v>7</v>
      </c>
      <c r="I10" s="49">
        <v>59</v>
      </c>
      <c r="J10" s="7">
        <v>0</v>
      </c>
      <c r="K10" s="7">
        <v>0</v>
      </c>
      <c r="L10" s="7">
        <v>0</v>
      </c>
      <c r="M10" s="7">
        <v>66</v>
      </c>
      <c r="N10" s="7">
        <f t="shared" si="2"/>
        <v>14653</v>
      </c>
      <c r="O10" s="7">
        <v>1</v>
      </c>
      <c r="P10" s="7">
        <v>0</v>
      </c>
      <c r="Q10" s="7">
        <v>3</v>
      </c>
      <c r="R10" s="7">
        <v>53</v>
      </c>
      <c r="S10" s="7"/>
      <c r="T10" s="7">
        <v>1</v>
      </c>
      <c r="U10" s="7">
        <v>4</v>
      </c>
      <c r="V10" s="7">
        <v>2</v>
      </c>
      <c r="W10" s="7"/>
      <c r="X10" s="7">
        <v>68</v>
      </c>
      <c r="Y10" s="7">
        <v>52</v>
      </c>
      <c r="Z10" s="7"/>
      <c r="AA10" s="7">
        <v>0</v>
      </c>
      <c r="AB10" s="7">
        <v>0</v>
      </c>
      <c r="AC10" s="7">
        <f t="shared" si="3"/>
        <v>184</v>
      </c>
      <c r="AD10" s="7"/>
      <c r="AE10" s="7">
        <f t="shared" si="4"/>
        <v>14653</v>
      </c>
      <c r="AF10" s="8" t="s">
        <v>91</v>
      </c>
      <c r="AG10" s="53"/>
    </row>
    <row r="11" spans="1:33" x14ac:dyDescent="0.2">
      <c r="A11" s="41" t="s">
        <v>88</v>
      </c>
      <c r="B11" s="7">
        <v>4428</v>
      </c>
      <c r="C11" s="7">
        <v>4989</v>
      </c>
      <c r="D11" s="7">
        <v>567</v>
      </c>
      <c r="E11" s="7">
        <v>567</v>
      </c>
      <c r="F11" s="7">
        <v>123</v>
      </c>
      <c r="G11" s="7">
        <v>216</v>
      </c>
      <c r="H11" s="7">
        <v>9</v>
      </c>
      <c r="I11" s="7">
        <v>207</v>
      </c>
      <c r="J11" s="7">
        <v>0</v>
      </c>
      <c r="K11" s="7">
        <v>1</v>
      </c>
      <c r="L11" s="7">
        <v>0</v>
      </c>
      <c r="M11" s="7">
        <v>217</v>
      </c>
      <c r="N11" s="7">
        <f t="shared" si="2"/>
        <v>11324</v>
      </c>
      <c r="O11" s="7">
        <v>69</v>
      </c>
      <c r="P11" s="7">
        <v>0</v>
      </c>
      <c r="Q11" s="7">
        <v>10</v>
      </c>
      <c r="R11" s="7">
        <v>155</v>
      </c>
      <c r="S11" s="7"/>
      <c r="T11" s="7">
        <v>40</v>
      </c>
      <c r="U11" s="7">
        <v>2</v>
      </c>
      <c r="V11" s="7">
        <v>3</v>
      </c>
      <c r="W11" s="7"/>
      <c r="X11" s="7">
        <v>80</v>
      </c>
      <c r="Y11" s="7">
        <v>42</v>
      </c>
      <c r="Z11" s="7"/>
      <c r="AA11" s="7">
        <v>21</v>
      </c>
      <c r="AB11" s="7">
        <v>0</v>
      </c>
      <c r="AC11" s="7">
        <f t="shared" si="3"/>
        <v>422</v>
      </c>
      <c r="AD11" s="7"/>
      <c r="AE11" s="7">
        <f t="shared" si="4"/>
        <v>11324</v>
      </c>
      <c r="AF11" s="8" t="s">
        <v>88</v>
      </c>
      <c r="AG11" s="53"/>
    </row>
    <row r="12" spans="1:33" x14ac:dyDescent="0.2">
      <c r="A12" s="6" t="s">
        <v>56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6</v>
      </c>
      <c r="M12" s="7">
        <v>0</v>
      </c>
      <c r="N12" s="7">
        <f t="shared" si="2"/>
        <v>6</v>
      </c>
      <c r="O12" s="7">
        <v>0</v>
      </c>
      <c r="P12" s="7">
        <v>0</v>
      </c>
      <c r="Q12" s="7">
        <v>0</v>
      </c>
      <c r="R12" s="7">
        <v>0</v>
      </c>
      <c r="S12" s="7"/>
      <c r="T12" s="7">
        <v>0</v>
      </c>
      <c r="U12" s="7">
        <v>0</v>
      </c>
      <c r="V12" s="7">
        <v>0</v>
      </c>
      <c r="W12" s="7"/>
      <c r="X12" s="7">
        <v>0</v>
      </c>
      <c r="Y12" s="7">
        <v>0</v>
      </c>
      <c r="Z12" s="7"/>
      <c r="AA12" s="7">
        <v>0</v>
      </c>
      <c r="AB12" s="7">
        <v>0</v>
      </c>
      <c r="AC12" s="7">
        <f t="shared" si="3"/>
        <v>0</v>
      </c>
      <c r="AD12" s="7"/>
      <c r="AE12" s="7">
        <f t="shared" si="4"/>
        <v>6</v>
      </c>
      <c r="AF12" s="8" t="s">
        <v>56</v>
      </c>
      <c r="AG12" s="53"/>
    </row>
    <row r="13" spans="1:33" x14ac:dyDescent="0.2">
      <c r="A13" s="6" t="s">
        <v>10</v>
      </c>
      <c r="B13" s="7">
        <v>9012</v>
      </c>
      <c r="C13" s="7">
        <v>12733</v>
      </c>
      <c r="D13" s="7">
        <v>2262</v>
      </c>
      <c r="E13" s="7">
        <v>17534</v>
      </c>
      <c r="F13" s="7">
        <v>227</v>
      </c>
      <c r="G13" s="7">
        <v>729</v>
      </c>
      <c r="H13" s="7">
        <v>31</v>
      </c>
      <c r="I13" s="7">
        <v>712</v>
      </c>
      <c r="J13" s="7">
        <v>5</v>
      </c>
      <c r="K13" s="7">
        <v>6</v>
      </c>
      <c r="L13" s="7">
        <v>0</v>
      </c>
      <c r="M13" s="7">
        <v>6</v>
      </c>
      <c r="N13" s="7">
        <f t="shared" si="2"/>
        <v>43257</v>
      </c>
      <c r="O13" s="7">
        <v>573</v>
      </c>
      <c r="P13" s="7">
        <v>0</v>
      </c>
      <c r="Q13" s="7">
        <v>12</v>
      </c>
      <c r="R13" s="7">
        <v>727</v>
      </c>
      <c r="S13" s="7"/>
      <c r="T13" s="7">
        <v>144</v>
      </c>
      <c r="U13" s="7">
        <v>1</v>
      </c>
      <c r="V13" s="7">
        <v>12</v>
      </c>
      <c r="W13" s="7"/>
      <c r="X13" s="7">
        <v>518</v>
      </c>
      <c r="Y13" s="7">
        <v>426</v>
      </c>
      <c r="Z13" s="7"/>
      <c r="AA13" s="7">
        <v>74</v>
      </c>
      <c r="AB13" s="7">
        <v>4</v>
      </c>
      <c r="AC13" s="7">
        <f t="shared" si="3"/>
        <v>2491</v>
      </c>
      <c r="AD13" s="7"/>
      <c r="AE13" s="7">
        <f t="shared" si="4"/>
        <v>43257</v>
      </c>
      <c r="AF13" s="8" t="s">
        <v>10</v>
      </c>
      <c r="AG13" s="53"/>
    </row>
    <row r="14" spans="1:33" x14ac:dyDescent="0.2">
      <c r="A14" s="6" t="s">
        <v>16</v>
      </c>
      <c r="B14" s="7">
        <v>9130</v>
      </c>
      <c r="C14" s="7">
        <v>9843</v>
      </c>
      <c r="D14" s="7">
        <v>2394</v>
      </c>
      <c r="E14" s="7">
        <v>19543</v>
      </c>
      <c r="F14" s="7">
        <v>397</v>
      </c>
      <c r="G14" s="7">
        <v>1051</v>
      </c>
      <c r="H14" s="7">
        <v>25</v>
      </c>
      <c r="I14" s="7">
        <v>209</v>
      </c>
      <c r="J14" s="7">
        <v>0</v>
      </c>
      <c r="K14" s="7">
        <v>5</v>
      </c>
      <c r="L14" s="7">
        <v>0</v>
      </c>
      <c r="M14" s="7">
        <v>239</v>
      </c>
      <c r="N14" s="7">
        <f t="shared" si="2"/>
        <v>42836</v>
      </c>
      <c r="O14" s="7">
        <v>743</v>
      </c>
      <c r="P14" s="7">
        <v>0</v>
      </c>
      <c r="Q14" s="7">
        <v>33</v>
      </c>
      <c r="R14" s="7">
        <v>782</v>
      </c>
      <c r="S14" s="7"/>
      <c r="T14" s="7">
        <v>152</v>
      </c>
      <c r="U14" s="7">
        <v>23</v>
      </c>
      <c r="V14" s="7">
        <v>13</v>
      </c>
      <c r="W14" s="7"/>
      <c r="X14" s="7">
        <v>740</v>
      </c>
      <c r="Y14" s="7">
        <v>556</v>
      </c>
      <c r="Z14" s="7"/>
      <c r="AA14" s="7">
        <v>70</v>
      </c>
      <c r="AB14" s="7">
        <v>0</v>
      </c>
      <c r="AC14" s="7">
        <f t="shared" si="3"/>
        <v>3112</v>
      </c>
      <c r="AD14" s="7"/>
      <c r="AE14" s="7">
        <f t="shared" si="4"/>
        <v>42836</v>
      </c>
      <c r="AF14" s="8" t="s">
        <v>16</v>
      </c>
      <c r="AG14" s="53"/>
    </row>
    <row r="15" spans="1:33" x14ac:dyDescent="0.2">
      <c r="A15" s="6" t="s">
        <v>21</v>
      </c>
      <c r="B15" s="7">
        <v>17485</v>
      </c>
      <c r="C15" s="7">
        <v>28257</v>
      </c>
      <c r="D15" s="7">
        <v>4205</v>
      </c>
      <c r="E15" s="7">
        <v>39989</v>
      </c>
      <c r="F15" s="7">
        <v>579</v>
      </c>
      <c r="G15" s="7">
        <v>4020</v>
      </c>
      <c r="H15" s="7">
        <v>60</v>
      </c>
      <c r="I15" s="7">
        <v>792</v>
      </c>
      <c r="J15" s="7">
        <v>1</v>
      </c>
      <c r="K15" s="7">
        <v>214</v>
      </c>
      <c r="L15" s="7">
        <v>0</v>
      </c>
      <c r="M15" s="7">
        <v>1067</v>
      </c>
      <c r="N15" s="7">
        <f t="shared" si="2"/>
        <v>96669</v>
      </c>
      <c r="O15" s="7">
        <v>521</v>
      </c>
      <c r="P15" s="7">
        <v>0</v>
      </c>
      <c r="Q15" s="7">
        <v>53</v>
      </c>
      <c r="R15" s="7">
        <v>383</v>
      </c>
      <c r="S15" s="7"/>
      <c r="T15" s="7">
        <v>229</v>
      </c>
      <c r="U15" s="7">
        <v>0</v>
      </c>
      <c r="V15" s="7">
        <v>0</v>
      </c>
      <c r="W15" s="7"/>
      <c r="X15" s="7">
        <v>541</v>
      </c>
      <c r="Y15" s="7">
        <v>472</v>
      </c>
      <c r="Z15" s="7"/>
      <c r="AA15" s="7">
        <v>60</v>
      </c>
      <c r="AB15" s="7">
        <v>0</v>
      </c>
      <c r="AC15" s="7">
        <f t="shared" si="3"/>
        <v>2259</v>
      </c>
      <c r="AD15" s="7"/>
      <c r="AE15" s="7">
        <f t="shared" si="4"/>
        <v>96669</v>
      </c>
      <c r="AF15" s="8" t="s">
        <v>21</v>
      </c>
      <c r="AG15" s="53"/>
    </row>
    <row r="16" spans="1:33" x14ac:dyDescent="0.2">
      <c r="A16" s="6" t="s">
        <v>12</v>
      </c>
      <c r="B16" s="7">
        <v>450</v>
      </c>
      <c r="C16" s="7">
        <v>130</v>
      </c>
      <c r="D16" s="7">
        <v>28</v>
      </c>
      <c r="E16" s="7">
        <v>58</v>
      </c>
      <c r="F16" s="7">
        <v>0</v>
      </c>
      <c r="G16" s="7">
        <v>11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 t="shared" si="2"/>
        <v>677</v>
      </c>
      <c r="O16" s="7">
        <v>4</v>
      </c>
      <c r="P16" s="7">
        <v>0</v>
      </c>
      <c r="Q16" s="7">
        <v>0</v>
      </c>
      <c r="R16" s="7">
        <v>12</v>
      </c>
      <c r="S16" s="7"/>
      <c r="T16" s="7">
        <v>0</v>
      </c>
      <c r="U16" s="7">
        <v>0</v>
      </c>
      <c r="V16" s="7">
        <v>0</v>
      </c>
      <c r="W16" s="7"/>
      <c r="X16" s="7">
        <v>0</v>
      </c>
      <c r="Y16" s="7">
        <v>0</v>
      </c>
      <c r="Z16" s="7"/>
      <c r="AA16" s="7">
        <v>1</v>
      </c>
      <c r="AB16" s="7">
        <v>0</v>
      </c>
      <c r="AC16" s="7">
        <f t="shared" si="3"/>
        <v>17</v>
      </c>
      <c r="AD16" s="7"/>
      <c r="AE16" s="7">
        <f t="shared" si="4"/>
        <v>677</v>
      </c>
      <c r="AF16" s="8" t="s">
        <v>12</v>
      </c>
      <c r="AG16" s="53"/>
    </row>
    <row r="17" spans="1:33" x14ac:dyDescent="0.2">
      <c r="A17" s="6" t="s">
        <v>15</v>
      </c>
      <c r="B17" s="7">
        <v>11770</v>
      </c>
      <c r="C17" s="7">
        <v>18434</v>
      </c>
      <c r="D17" s="7">
        <v>4136</v>
      </c>
      <c r="E17" s="7">
        <v>35568</v>
      </c>
      <c r="F17" s="7">
        <v>199</v>
      </c>
      <c r="G17" s="7">
        <v>2894</v>
      </c>
      <c r="H17" s="7">
        <v>53</v>
      </c>
      <c r="I17" s="7">
        <v>667</v>
      </c>
      <c r="J17" s="7">
        <v>0</v>
      </c>
      <c r="K17" s="7">
        <v>7</v>
      </c>
      <c r="L17" s="7">
        <v>0</v>
      </c>
      <c r="M17" s="7">
        <v>727</v>
      </c>
      <c r="N17" s="7">
        <f t="shared" si="2"/>
        <v>74455</v>
      </c>
      <c r="O17" s="7">
        <v>599</v>
      </c>
      <c r="P17" s="7">
        <v>2</v>
      </c>
      <c r="Q17" s="7">
        <v>41</v>
      </c>
      <c r="R17" s="7">
        <v>421</v>
      </c>
      <c r="S17" s="7"/>
      <c r="T17" s="7">
        <v>164</v>
      </c>
      <c r="U17" s="7">
        <v>4</v>
      </c>
      <c r="V17" s="7">
        <v>13</v>
      </c>
      <c r="W17" s="7"/>
      <c r="X17" s="7">
        <v>1548</v>
      </c>
      <c r="Y17" s="7">
        <v>576</v>
      </c>
      <c r="Z17" s="7"/>
      <c r="AA17" s="7">
        <v>74</v>
      </c>
      <c r="AB17" s="7">
        <v>0</v>
      </c>
      <c r="AC17" s="7">
        <f t="shared" si="3"/>
        <v>3442</v>
      </c>
      <c r="AD17" s="7"/>
      <c r="AE17" s="7">
        <f t="shared" si="4"/>
        <v>74455</v>
      </c>
      <c r="AF17" s="8" t="s">
        <v>15</v>
      </c>
      <c r="AG17" s="53"/>
    </row>
    <row r="18" spans="1:33" x14ac:dyDescent="0.2">
      <c r="A18" s="6" t="s">
        <v>94</v>
      </c>
      <c r="B18" s="7">
        <v>1078</v>
      </c>
      <c r="C18" s="7">
        <v>729</v>
      </c>
      <c r="D18" s="7">
        <v>715</v>
      </c>
      <c r="E18" s="7">
        <v>4259</v>
      </c>
      <c r="F18" s="7">
        <v>76</v>
      </c>
      <c r="G18" s="7">
        <v>195</v>
      </c>
      <c r="H18" s="7">
        <v>2</v>
      </c>
      <c r="I18" s="7">
        <v>37</v>
      </c>
      <c r="J18" s="7">
        <v>0</v>
      </c>
      <c r="K18" s="7">
        <v>1</v>
      </c>
      <c r="L18" s="7">
        <v>0</v>
      </c>
      <c r="M18" s="7">
        <v>40</v>
      </c>
      <c r="N18" s="7">
        <f t="shared" si="2"/>
        <v>7132</v>
      </c>
      <c r="O18" s="7">
        <v>23</v>
      </c>
      <c r="P18" s="7">
        <v>0</v>
      </c>
      <c r="Q18" s="7">
        <v>2</v>
      </c>
      <c r="R18" s="7">
        <v>53</v>
      </c>
      <c r="S18" s="7"/>
      <c r="T18" s="7">
        <v>19</v>
      </c>
      <c r="U18" s="7">
        <v>0</v>
      </c>
      <c r="V18" s="7">
        <v>5</v>
      </c>
      <c r="W18" s="7"/>
      <c r="X18" s="7">
        <v>37</v>
      </c>
      <c r="Y18" s="7">
        <v>51</v>
      </c>
      <c r="Z18" s="7"/>
      <c r="AA18" s="7">
        <v>0</v>
      </c>
      <c r="AB18" s="7">
        <v>0</v>
      </c>
      <c r="AC18" s="7">
        <f t="shared" si="3"/>
        <v>190</v>
      </c>
      <c r="AD18" s="7"/>
      <c r="AE18" s="7">
        <f t="shared" si="4"/>
        <v>7132</v>
      </c>
      <c r="AF18" s="8" t="s">
        <v>24</v>
      </c>
      <c r="AG18" s="53"/>
    </row>
    <row r="19" spans="1:33" x14ac:dyDescent="0.2">
      <c r="A19" s="6" t="s">
        <v>19</v>
      </c>
      <c r="B19" s="7">
        <v>0</v>
      </c>
      <c r="C19" s="7">
        <v>9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1448</v>
      </c>
      <c r="N19" s="7">
        <f t="shared" si="2"/>
        <v>1458</v>
      </c>
      <c r="O19" s="7">
        <v>0</v>
      </c>
      <c r="P19" s="7">
        <v>0</v>
      </c>
      <c r="Q19" s="7">
        <v>0</v>
      </c>
      <c r="R19" s="7">
        <v>0</v>
      </c>
      <c r="S19" s="7"/>
      <c r="T19" s="7">
        <v>0</v>
      </c>
      <c r="U19" s="7">
        <v>0</v>
      </c>
      <c r="V19" s="7">
        <v>0</v>
      </c>
      <c r="W19" s="7"/>
      <c r="X19" s="7">
        <v>0</v>
      </c>
      <c r="Y19" s="7">
        <v>0</v>
      </c>
      <c r="Z19" s="7"/>
      <c r="AA19" s="7">
        <v>0</v>
      </c>
      <c r="AB19" s="7">
        <v>0</v>
      </c>
      <c r="AC19" s="7">
        <f t="shared" si="3"/>
        <v>0</v>
      </c>
      <c r="AD19" s="7"/>
      <c r="AE19" s="7">
        <f t="shared" si="4"/>
        <v>1458</v>
      </c>
      <c r="AF19" s="8" t="s">
        <v>19</v>
      </c>
      <c r="AG19" s="53"/>
    </row>
    <row r="20" spans="1:33" x14ac:dyDescent="0.2">
      <c r="A20" s="6" t="s">
        <v>20</v>
      </c>
      <c r="B20" s="7">
        <v>34579</v>
      </c>
      <c r="C20" s="7">
        <v>43659</v>
      </c>
      <c r="D20" s="7">
        <v>7825</v>
      </c>
      <c r="E20" s="7">
        <v>51647</v>
      </c>
      <c r="F20" s="7">
        <v>894</v>
      </c>
      <c r="G20" s="7">
        <v>5115</v>
      </c>
      <c r="H20" s="7">
        <v>98</v>
      </c>
      <c r="I20" s="7">
        <v>1193</v>
      </c>
      <c r="J20" s="7">
        <v>2</v>
      </c>
      <c r="K20" s="7">
        <v>155</v>
      </c>
      <c r="L20" s="7">
        <v>0</v>
      </c>
      <c r="M20" s="7">
        <v>1448</v>
      </c>
      <c r="N20" s="7">
        <f t="shared" si="2"/>
        <v>146615</v>
      </c>
      <c r="O20" s="7">
        <v>1837</v>
      </c>
      <c r="P20" s="7">
        <v>4</v>
      </c>
      <c r="Q20" s="7">
        <v>116</v>
      </c>
      <c r="R20" s="7">
        <v>776</v>
      </c>
      <c r="S20" s="7"/>
      <c r="T20" s="7">
        <v>463</v>
      </c>
      <c r="U20" s="7">
        <v>27</v>
      </c>
      <c r="V20" s="7">
        <v>19</v>
      </c>
      <c r="W20" s="7"/>
      <c r="X20" s="7">
        <v>1400</v>
      </c>
      <c r="Y20" s="7">
        <v>512</v>
      </c>
      <c r="Z20" s="7"/>
      <c r="AA20" s="7">
        <v>122</v>
      </c>
      <c r="AB20" s="7">
        <v>0</v>
      </c>
      <c r="AC20" s="7">
        <f t="shared" si="3"/>
        <v>5276</v>
      </c>
      <c r="AD20" s="7"/>
      <c r="AE20" s="7">
        <f t="shared" si="4"/>
        <v>146615</v>
      </c>
      <c r="AF20" s="8" t="s">
        <v>20</v>
      </c>
      <c r="AG20" s="53"/>
    </row>
    <row r="21" spans="1:33" x14ac:dyDescent="0.2">
      <c r="A21" s="6" t="s">
        <v>22</v>
      </c>
      <c r="B21" s="7">
        <v>6397</v>
      </c>
      <c r="C21" s="7">
        <v>10656</v>
      </c>
      <c r="D21" s="7">
        <v>2540</v>
      </c>
      <c r="E21" s="7">
        <v>20096</v>
      </c>
      <c r="F21" s="7">
        <v>157</v>
      </c>
      <c r="G21" s="7">
        <v>1328</v>
      </c>
      <c r="H21" s="7">
        <v>50</v>
      </c>
      <c r="I21" s="7">
        <v>381</v>
      </c>
      <c r="J21" s="7">
        <v>0</v>
      </c>
      <c r="K21" s="7">
        <v>2</v>
      </c>
      <c r="L21" s="7">
        <v>0</v>
      </c>
      <c r="M21" s="7">
        <v>433</v>
      </c>
      <c r="N21" s="7">
        <f t="shared" si="2"/>
        <v>42040</v>
      </c>
      <c r="O21" s="7">
        <v>282</v>
      </c>
      <c r="P21" s="7">
        <v>1</v>
      </c>
      <c r="Q21" s="7">
        <v>26</v>
      </c>
      <c r="R21" s="7">
        <v>431</v>
      </c>
      <c r="S21" s="7"/>
      <c r="T21" s="7">
        <v>135</v>
      </c>
      <c r="U21" s="7">
        <v>5</v>
      </c>
      <c r="V21" s="7">
        <v>10</v>
      </c>
      <c r="W21" s="7"/>
      <c r="X21" s="7">
        <v>330</v>
      </c>
      <c r="Y21" s="7">
        <v>437</v>
      </c>
      <c r="Z21" s="7"/>
      <c r="AA21" s="7">
        <v>0</v>
      </c>
      <c r="AB21" s="7">
        <v>0</v>
      </c>
      <c r="AC21" s="7">
        <f t="shared" si="3"/>
        <v>1657</v>
      </c>
      <c r="AD21" s="7"/>
      <c r="AE21" s="7">
        <f t="shared" si="4"/>
        <v>42040</v>
      </c>
      <c r="AF21" s="8" t="s">
        <v>22</v>
      </c>
      <c r="AG21" s="53"/>
    </row>
    <row r="22" spans="1:33" x14ac:dyDescent="0.2">
      <c r="A22" s="6" t="s">
        <v>14</v>
      </c>
      <c r="B22" s="7">
        <v>17890</v>
      </c>
      <c r="C22" s="7">
        <v>17267</v>
      </c>
      <c r="D22" s="7">
        <v>2533</v>
      </c>
      <c r="E22" s="7">
        <v>26118</v>
      </c>
      <c r="F22" s="7">
        <v>313</v>
      </c>
      <c r="G22" s="7">
        <v>1378</v>
      </c>
      <c r="H22" s="7">
        <v>73</v>
      </c>
      <c r="I22" s="7">
        <v>770</v>
      </c>
      <c r="J22" s="7">
        <v>0</v>
      </c>
      <c r="K22" s="7">
        <v>59</v>
      </c>
      <c r="L22" s="7">
        <v>0</v>
      </c>
      <c r="M22" s="7">
        <v>902</v>
      </c>
      <c r="N22" s="7">
        <f t="shared" si="2"/>
        <v>67303</v>
      </c>
      <c r="O22" s="7">
        <v>405</v>
      </c>
      <c r="P22" s="7">
        <v>0</v>
      </c>
      <c r="Q22" s="7">
        <v>40</v>
      </c>
      <c r="R22" s="7">
        <v>419</v>
      </c>
      <c r="S22" s="7"/>
      <c r="T22" s="7">
        <v>128</v>
      </c>
      <c r="U22" s="7">
        <v>39</v>
      </c>
      <c r="V22" s="7">
        <v>8</v>
      </c>
      <c r="W22" s="7"/>
      <c r="X22" s="7">
        <v>869</v>
      </c>
      <c r="Y22" s="7">
        <v>240</v>
      </c>
      <c r="Z22" s="7"/>
      <c r="AA22" s="7">
        <v>159</v>
      </c>
      <c r="AB22" s="7">
        <v>0</v>
      </c>
      <c r="AC22" s="7">
        <f t="shared" si="3"/>
        <v>2307</v>
      </c>
      <c r="AD22" s="7"/>
      <c r="AE22" s="7">
        <f t="shared" si="4"/>
        <v>67303</v>
      </c>
      <c r="AF22" s="8" t="s">
        <v>14</v>
      </c>
      <c r="AG22" s="53"/>
    </row>
    <row r="23" spans="1:33" x14ac:dyDescent="0.2">
      <c r="A23" s="6" t="s">
        <v>11</v>
      </c>
      <c r="B23" s="44">
        <v>6696</v>
      </c>
      <c r="C23" s="7">
        <v>8510</v>
      </c>
      <c r="D23" s="7">
        <v>2155</v>
      </c>
      <c r="E23" s="7">
        <v>14896</v>
      </c>
      <c r="F23" s="7">
        <v>159</v>
      </c>
      <c r="G23" s="7">
        <v>845</v>
      </c>
      <c r="H23" s="7">
        <v>35</v>
      </c>
      <c r="I23" s="7">
        <v>339</v>
      </c>
      <c r="J23" s="7">
        <v>0</v>
      </c>
      <c r="K23" s="7">
        <v>3</v>
      </c>
      <c r="L23" s="7">
        <v>0</v>
      </c>
      <c r="M23" s="7">
        <v>377</v>
      </c>
      <c r="N23" s="7">
        <f t="shared" si="2"/>
        <v>34015</v>
      </c>
      <c r="O23" s="7">
        <v>118</v>
      </c>
      <c r="P23" s="7">
        <v>0</v>
      </c>
      <c r="Q23" s="7">
        <v>13</v>
      </c>
      <c r="R23" s="7">
        <v>494</v>
      </c>
      <c r="S23" s="7"/>
      <c r="T23" s="7">
        <v>71</v>
      </c>
      <c r="U23" s="7">
        <v>12</v>
      </c>
      <c r="V23" s="7">
        <v>19</v>
      </c>
      <c r="W23" s="7"/>
      <c r="X23" s="7">
        <v>259</v>
      </c>
      <c r="Y23" s="7">
        <v>226</v>
      </c>
      <c r="Z23" s="7"/>
      <c r="AA23" s="7">
        <v>6</v>
      </c>
      <c r="AB23" s="7">
        <v>0</v>
      </c>
      <c r="AC23" s="7">
        <f t="shared" si="3"/>
        <v>1218</v>
      </c>
      <c r="AD23" s="7"/>
      <c r="AE23" s="7">
        <f t="shared" si="4"/>
        <v>34015</v>
      </c>
      <c r="AF23" s="8" t="s">
        <v>11</v>
      </c>
      <c r="AG23" s="53"/>
    </row>
    <row r="24" spans="1:33" x14ac:dyDescent="0.2">
      <c r="A24" s="6" t="s">
        <v>17</v>
      </c>
      <c r="B24" s="7">
        <v>3580</v>
      </c>
      <c r="C24" s="7">
        <v>4486</v>
      </c>
      <c r="D24" s="7">
        <v>1710</v>
      </c>
      <c r="E24" s="7">
        <v>10685</v>
      </c>
      <c r="F24" s="7">
        <v>86</v>
      </c>
      <c r="G24" s="7">
        <v>773</v>
      </c>
      <c r="H24" s="7">
        <v>4</v>
      </c>
      <c r="I24" s="7">
        <v>131</v>
      </c>
      <c r="J24" s="7">
        <v>0</v>
      </c>
      <c r="K24" s="7">
        <v>0</v>
      </c>
      <c r="L24" s="7">
        <v>0</v>
      </c>
      <c r="M24" s="7">
        <v>135</v>
      </c>
      <c r="N24" s="7">
        <f t="shared" si="2"/>
        <v>21590</v>
      </c>
      <c r="O24" s="7">
        <v>227</v>
      </c>
      <c r="P24" s="7">
        <v>0</v>
      </c>
      <c r="Q24" s="7">
        <v>6</v>
      </c>
      <c r="R24" s="7">
        <v>246</v>
      </c>
      <c r="S24" s="7"/>
      <c r="T24" s="7">
        <v>103</v>
      </c>
      <c r="U24" s="7">
        <v>3</v>
      </c>
      <c r="V24" s="7">
        <v>23</v>
      </c>
      <c r="W24" s="7"/>
      <c r="X24" s="7">
        <v>357</v>
      </c>
      <c r="Y24" s="7">
        <v>311</v>
      </c>
      <c r="Z24" s="7"/>
      <c r="AA24" s="7">
        <v>0</v>
      </c>
      <c r="AB24" s="7">
        <v>0</v>
      </c>
      <c r="AC24" s="7">
        <f t="shared" si="3"/>
        <v>1276</v>
      </c>
      <c r="AD24" s="7"/>
      <c r="AE24" s="7">
        <f t="shared" si="4"/>
        <v>21590</v>
      </c>
      <c r="AF24" s="8" t="s">
        <v>17</v>
      </c>
      <c r="AG24" s="53"/>
    </row>
    <row r="25" spans="1:33" x14ac:dyDescent="0.2">
      <c r="A25" s="6" t="s">
        <v>53</v>
      </c>
      <c r="B25" s="7">
        <v>41</v>
      </c>
      <c r="C25" s="7">
        <v>39</v>
      </c>
      <c r="D25" s="7">
        <v>141</v>
      </c>
      <c r="E25" s="7">
        <v>911</v>
      </c>
      <c r="F25" s="7">
        <v>5</v>
      </c>
      <c r="G25" s="7">
        <v>11</v>
      </c>
      <c r="H25" s="7">
        <v>0</v>
      </c>
      <c r="I25" s="7">
        <v>0</v>
      </c>
      <c r="J25" s="7">
        <v>0</v>
      </c>
      <c r="K25" s="7">
        <v>1</v>
      </c>
      <c r="L25" s="7">
        <v>0</v>
      </c>
      <c r="M25" s="7"/>
      <c r="N25" s="7">
        <f t="shared" si="2"/>
        <v>1149</v>
      </c>
      <c r="O25" s="7">
        <v>1</v>
      </c>
      <c r="P25" s="7">
        <v>0</v>
      </c>
      <c r="Q25" s="7">
        <v>0</v>
      </c>
      <c r="R25" s="7">
        <v>0</v>
      </c>
      <c r="S25" s="7"/>
      <c r="T25" s="7">
        <v>0</v>
      </c>
      <c r="U25" s="7">
        <v>0</v>
      </c>
      <c r="V25" s="7">
        <v>0</v>
      </c>
      <c r="W25" s="7"/>
      <c r="X25" s="7">
        <v>0</v>
      </c>
      <c r="Y25" s="7">
        <v>0</v>
      </c>
      <c r="Z25" s="7"/>
      <c r="AA25" s="7">
        <v>25</v>
      </c>
      <c r="AB25" s="7">
        <v>0</v>
      </c>
      <c r="AC25" s="7">
        <f t="shared" si="3"/>
        <v>26</v>
      </c>
      <c r="AD25" s="7"/>
      <c r="AE25" s="7">
        <f t="shared" si="4"/>
        <v>1149</v>
      </c>
      <c r="AF25" s="8" t="s">
        <v>53</v>
      </c>
      <c r="AG25" s="53"/>
    </row>
    <row r="26" spans="1:33" x14ac:dyDescent="0.2">
      <c r="A26" s="6" t="s">
        <v>50</v>
      </c>
      <c r="B26" s="7">
        <v>301</v>
      </c>
      <c r="C26" s="7">
        <v>221</v>
      </c>
      <c r="D26" s="7">
        <v>12</v>
      </c>
      <c r="E26" s="7">
        <v>132</v>
      </c>
      <c r="F26" s="7">
        <v>8</v>
      </c>
      <c r="G26" s="7">
        <v>36</v>
      </c>
      <c r="H26" s="7">
        <v>0</v>
      </c>
      <c r="I26" s="7">
        <v>10</v>
      </c>
      <c r="J26" s="7">
        <v>0</v>
      </c>
      <c r="K26" s="7">
        <v>0</v>
      </c>
      <c r="L26" s="7">
        <v>0</v>
      </c>
      <c r="M26" s="7">
        <v>10</v>
      </c>
      <c r="N26" s="7">
        <f t="shared" si="2"/>
        <v>730</v>
      </c>
      <c r="O26" s="7">
        <v>15</v>
      </c>
      <c r="P26" s="7">
        <v>0</v>
      </c>
      <c r="Q26" s="7">
        <v>1</v>
      </c>
      <c r="R26" s="7">
        <v>2</v>
      </c>
      <c r="S26" s="7"/>
      <c r="T26" s="7">
        <v>0</v>
      </c>
      <c r="U26" s="7">
        <v>0</v>
      </c>
      <c r="V26" s="7">
        <v>0</v>
      </c>
      <c r="W26" s="7"/>
      <c r="X26" s="7">
        <v>13</v>
      </c>
      <c r="Y26" s="7">
        <v>6</v>
      </c>
      <c r="Z26" s="7"/>
      <c r="AA26" s="55">
        <v>0</v>
      </c>
      <c r="AB26" s="55">
        <v>0</v>
      </c>
      <c r="AC26" s="7">
        <f t="shared" si="3"/>
        <v>37</v>
      </c>
      <c r="AD26" s="7"/>
      <c r="AE26" s="7">
        <f t="shared" si="4"/>
        <v>730</v>
      </c>
      <c r="AF26" s="8" t="s">
        <v>50</v>
      </c>
      <c r="AG26" s="53"/>
    </row>
    <row r="27" spans="1:33" s="15" customFormat="1" x14ac:dyDescent="0.2">
      <c r="A27" s="16" t="s">
        <v>52</v>
      </c>
      <c r="B27" s="17">
        <f t="shared" ref="B27:I27" si="5">SUM(B28:B29)</f>
        <v>4358</v>
      </c>
      <c r="C27" s="17">
        <f t="shared" si="5"/>
        <v>15542</v>
      </c>
      <c r="D27" s="17">
        <f t="shared" si="5"/>
        <v>243</v>
      </c>
      <c r="E27" s="17">
        <f t="shared" si="5"/>
        <v>7567</v>
      </c>
      <c r="F27" s="17">
        <f t="shared" si="5"/>
        <v>215</v>
      </c>
      <c r="G27" s="17">
        <f t="shared" si="5"/>
        <v>30</v>
      </c>
      <c r="H27" s="17">
        <f t="shared" si="5"/>
        <v>401</v>
      </c>
      <c r="I27" s="17">
        <f t="shared" si="5"/>
        <v>5672</v>
      </c>
      <c r="J27" s="17">
        <f>SUM(K28:K29)</f>
        <v>0</v>
      </c>
      <c r="K27" s="17">
        <f>SUM(L28:L29)</f>
        <v>0</v>
      </c>
      <c r="L27" s="17">
        <f>SUM(M28:M29)</f>
        <v>6073</v>
      </c>
      <c r="M27" s="17"/>
      <c r="N27" s="17">
        <f t="shared" ref="N27:V27" si="6">SUM(N28:N29)</f>
        <v>40101</v>
      </c>
      <c r="O27" s="17">
        <f t="shared" si="6"/>
        <v>354</v>
      </c>
      <c r="P27" s="17">
        <f t="shared" si="6"/>
        <v>0</v>
      </c>
      <c r="Q27" s="17">
        <f t="shared" si="6"/>
        <v>3</v>
      </c>
      <c r="R27" s="17">
        <f t="shared" si="6"/>
        <v>1505</v>
      </c>
      <c r="S27" s="17">
        <f t="shared" si="6"/>
        <v>0</v>
      </c>
      <c r="T27" s="17">
        <f t="shared" si="6"/>
        <v>97</v>
      </c>
      <c r="U27" s="17">
        <f t="shared" si="6"/>
        <v>1</v>
      </c>
      <c r="V27" s="17">
        <f t="shared" si="6"/>
        <v>5</v>
      </c>
      <c r="W27" s="17"/>
      <c r="X27" s="17">
        <f>SUM(X28:X29)</f>
        <v>161</v>
      </c>
      <c r="Y27" s="17">
        <f>SUM(Y28:Y29)</f>
        <v>88</v>
      </c>
      <c r="Z27" s="17"/>
      <c r="AA27" s="17">
        <f>SUM(AA28:AA29)</f>
        <v>136</v>
      </c>
      <c r="AB27" s="17">
        <f>SUM(AB28:AB29)</f>
        <v>0</v>
      </c>
      <c r="AC27" s="17">
        <f>SUM(AC28:AC29)</f>
        <v>2350</v>
      </c>
      <c r="AD27" s="17"/>
      <c r="AE27" s="17">
        <f>SUM(AE28:AE29)</f>
        <v>40101</v>
      </c>
      <c r="AF27" s="18" t="s">
        <v>52</v>
      </c>
      <c r="AG27" s="52"/>
    </row>
    <row r="28" spans="1:33" x14ac:dyDescent="0.2">
      <c r="A28" s="6" t="s">
        <v>25</v>
      </c>
      <c r="B28" s="7">
        <v>1397</v>
      </c>
      <c r="C28" s="7">
        <v>2493</v>
      </c>
      <c r="D28" s="7">
        <v>233</v>
      </c>
      <c r="E28" s="7">
        <v>7497</v>
      </c>
      <c r="F28" s="7">
        <v>189</v>
      </c>
      <c r="G28" s="7">
        <v>26</v>
      </c>
      <c r="H28" s="7">
        <v>13</v>
      </c>
      <c r="I28" s="7">
        <v>553</v>
      </c>
      <c r="J28" s="7">
        <v>0</v>
      </c>
      <c r="K28" s="7">
        <v>0</v>
      </c>
      <c r="L28" s="7">
        <v>0</v>
      </c>
      <c r="M28" s="7">
        <v>566</v>
      </c>
      <c r="N28" s="7">
        <f>SUM(B28:M28)</f>
        <v>12967</v>
      </c>
      <c r="O28" s="7">
        <v>12</v>
      </c>
      <c r="P28" s="7">
        <v>0</v>
      </c>
      <c r="Q28" s="7">
        <v>0</v>
      </c>
      <c r="R28" s="7">
        <v>79</v>
      </c>
      <c r="S28" s="7"/>
      <c r="T28" s="7">
        <v>4</v>
      </c>
      <c r="U28" s="7">
        <v>1</v>
      </c>
      <c r="V28" s="7">
        <v>4</v>
      </c>
      <c r="W28" s="7"/>
      <c r="X28" s="7">
        <v>35</v>
      </c>
      <c r="Y28" s="7">
        <v>60</v>
      </c>
      <c r="Z28" s="7"/>
      <c r="AA28" s="7">
        <v>14</v>
      </c>
      <c r="AB28" s="7">
        <v>0</v>
      </c>
      <c r="AC28" s="7">
        <f>SUM(O28:AB28)</f>
        <v>209</v>
      </c>
      <c r="AD28" s="7"/>
      <c r="AE28" s="7">
        <f>SUM(N28,AD28)</f>
        <v>12967</v>
      </c>
      <c r="AF28" s="8" t="s">
        <v>25</v>
      </c>
      <c r="AG28" s="53"/>
    </row>
    <row r="29" spans="1:33" ht="13.5" thickBot="1" x14ac:dyDescent="0.25">
      <c r="A29" s="9" t="s">
        <v>26</v>
      </c>
      <c r="B29" s="14">
        <v>2961</v>
      </c>
      <c r="C29" s="14">
        <v>13049</v>
      </c>
      <c r="D29" s="14">
        <v>10</v>
      </c>
      <c r="E29" s="14">
        <v>70</v>
      </c>
      <c r="F29" s="14">
        <v>26</v>
      </c>
      <c r="G29" s="14">
        <v>4</v>
      </c>
      <c r="H29" s="14">
        <v>388</v>
      </c>
      <c r="I29" s="14">
        <v>5119</v>
      </c>
      <c r="J29" s="7">
        <v>0</v>
      </c>
      <c r="K29" s="14">
        <v>0</v>
      </c>
      <c r="L29" s="14">
        <v>0</v>
      </c>
      <c r="M29" s="14">
        <v>5507</v>
      </c>
      <c r="N29" s="7">
        <f>SUM(B29:M29)</f>
        <v>27134</v>
      </c>
      <c r="O29" s="14">
        <v>342</v>
      </c>
      <c r="P29" s="14">
        <v>0</v>
      </c>
      <c r="Q29" s="14">
        <v>3</v>
      </c>
      <c r="R29" s="14">
        <v>1426</v>
      </c>
      <c r="S29" s="14"/>
      <c r="T29" s="14">
        <v>93</v>
      </c>
      <c r="U29" s="14">
        <v>0</v>
      </c>
      <c r="V29" s="14">
        <v>1</v>
      </c>
      <c r="W29" s="14"/>
      <c r="X29" s="14">
        <v>126</v>
      </c>
      <c r="Y29" s="14">
        <v>28</v>
      </c>
      <c r="Z29" s="14"/>
      <c r="AA29" s="14">
        <v>122</v>
      </c>
      <c r="AB29" s="14">
        <v>0</v>
      </c>
      <c r="AC29" s="7">
        <f>SUM(O29:AB29)</f>
        <v>2141</v>
      </c>
      <c r="AD29" s="14"/>
      <c r="AE29" s="14">
        <f>SUM(N29,AD29)</f>
        <v>27134</v>
      </c>
      <c r="AF29" s="10" t="s">
        <v>26</v>
      </c>
      <c r="AG29" s="53"/>
    </row>
    <row r="30" spans="1:33" ht="14.25" thickTop="1" thickBot="1" x14ac:dyDescent="0.25">
      <c r="A30" s="11" t="s">
        <v>4</v>
      </c>
      <c r="B30" s="12">
        <f t="shared" ref="B30:Z30" si="7">SUM(B4,B27)</f>
        <v>183178</v>
      </c>
      <c r="C30" s="12">
        <f t="shared" si="7"/>
        <v>249056</v>
      </c>
      <c r="D30" s="12">
        <f t="shared" si="7"/>
        <v>45099</v>
      </c>
      <c r="E30" s="12">
        <f t="shared" si="7"/>
        <v>356403</v>
      </c>
      <c r="F30" s="12">
        <f t="shared" si="7"/>
        <v>5250</v>
      </c>
      <c r="G30" s="12">
        <f t="shared" si="7"/>
        <v>28673</v>
      </c>
      <c r="H30" s="12">
        <f t="shared" si="7"/>
        <v>1107</v>
      </c>
      <c r="I30" s="12">
        <f t="shared" si="7"/>
        <v>14008</v>
      </c>
      <c r="J30" s="50">
        <f t="shared" si="7"/>
        <v>8</v>
      </c>
      <c r="K30" s="12">
        <f t="shared" si="7"/>
        <v>469</v>
      </c>
      <c r="L30" s="12">
        <f t="shared" si="7"/>
        <v>6079</v>
      </c>
      <c r="M30" s="12">
        <f t="shared" si="7"/>
        <v>0</v>
      </c>
      <c r="N30" s="12">
        <f t="shared" si="7"/>
        <v>899548</v>
      </c>
      <c r="O30" s="12">
        <f t="shared" si="7"/>
        <v>8962</v>
      </c>
      <c r="P30" s="12">
        <f t="shared" si="7"/>
        <v>7</v>
      </c>
      <c r="Q30" s="12">
        <f t="shared" si="7"/>
        <v>501</v>
      </c>
      <c r="R30" s="12">
        <f t="shared" si="7"/>
        <v>8980</v>
      </c>
      <c r="S30" s="12">
        <f t="shared" si="7"/>
        <v>0</v>
      </c>
      <c r="T30" s="12">
        <f t="shared" si="7"/>
        <v>2869</v>
      </c>
      <c r="U30" s="12">
        <f t="shared" si="7"/>
        <v>241</v>
      </c>
      <c r="V30" s="12">
        <f t="shared" si="7"/>
        <v>228</v>
      </c>
      <c r="W30" s="12">
        <f t="shared" si="7"/>
        <v>0</v>
      </c>
      <c r="X30" s="12">
        <f t="shared" si="7"/>
        <v>11394</v>
      </c>
      <c r="Y30" s="12">
        <f t="shared" si="7"/>
        <v>5454</v>
      </c>
      <c r="Z30" s="12">
        <f t="shared" si="7"/>
        <v>0</v>
      </c>
      <c r="AA30" s="12">
        <f>SUM(AA4,AA26)</f>
        <v>1024</v>
      </c>
      <c r="AB30" s="12">
        <f>SUM(AB4,AB26)</f>
        <v>4</v>
      </c>
      <c r="AC30" s="12">
        <f>SUM(AC27+AC4)</f>
        <v>39800</v>
      </c>
      <c r="AD30" s="12">
        <f>SUM(AD4,AD27)</f>
        <v>0</v>
      </c>
      <c r="AE30" s="12">
        <f>SUM(AE4,AE27)</f>
        <v>899548</v>
      </c>
      <c r="AF30" s="13" t="s">
        <v>4</v>
      </c>
      <c r="AG30" s="54"/>
    </row>
    <row r="31" spans="1:33" ht="13.5" thickTop="1" x14ac:dyDescent="0.2">
      <c r="AE31">
        <f>SUM(N30,AD30)</f>
        <v>899548</v>
      </c>
    </row>
    <row r="32" spans="1:33" x14ac:dyDescent="0.2">
      <c r="A32" t="s">
        <v>83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1 Loans&amp;C&amp;P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2"/>
  <sheetViews>
    <sheetView zoomScaleNormal="100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S26" sqref="S26"/>
    </sheetView>
  </sheetViews>
  <sheetFormatPr defaultRowHeight="12.75" x14ac:dyDescent="0.2"/>
  <cols>
    <col min="1" max="1" width="29.140625" customWidth="1"/>
    <col min="2" max="2" width="8.85546875" customWidth="1"/>
    <col min="3" max="3" width="8.5703125" customWidth="1"/>
    <col min="4" max="4" width="9" customWidth="1"/>
    <col min="5" max="6" width="8.5703125" customWidth="1"/>
    <col min="7" max="7" width="9" customWidth="1"/>
    <col min="8" max="9" width="8.5703125" customWidth="1"/>
    <col min="10" max="10" width="8.7109375" customWidth="1"/>
    <col min="11" max="11" width="8.5703125" customWidth="1"/>
    <col min="12" max="12" width="9.5703125" customWidth="1"/>
    <col min="13" max="13" width="11.28515625" customWidth="1"/>
    <col min="16" max="16" width="9.28515625" customWidth="1"/>
    <col min="17" max="19" width="9.28515625" bestFit="1" customWidth="1"/>
    <col min="20" max="20" width="9.28515625" customWidth="1"/>
    <col min="21" max="21" width="10" customWidth="1"/>
    <col min="22" max="23" width="9.5703125" customWidth="1"/>
    <col min="24" max="24" width="9.7109375" customWidth="1"/>
    <col min="25" max="26" width="10" customWidth="1"/>
    <col min="27" max="27" width="9.28515625" customWidth="1"/>
    <col min="28" max="28" width="9.5703125" customWidth="1"/>
    <col min="29" max="29" width="10.42578125" customWidth="1"/>
    <col min="30" max="30" width="10" customWidth="1"/>
    <col min="31" max="31" width="10.5703125" customWidth="1"/>
    <col min="32" max="32" width="20.28515625" customWidth="1"/>
  </cols>
  <sheetData>
    <row r="1" spans="1:32" x14ac:dyDescent="0.2">
      <c r="A1" t="s">
        <v>27</v>
      </c>
    </row>
    <row r="2" spans="1:32" ht="18.75" thickBot="1" x14ac:dyDescent="0.3">
      <c r="A2" s="1" t="s">
        <v>90</v>
      </c>
    </row>
    <row r="3" spans="1:32" ht="13.5" thickTop="1" x14ac:dyDescent="0.2">
      <c r="A3" s="2" t="s">
        <v>57</v>
      </c>
      <c r="B3" s="3" t="s">
        <v>5</v>
      </c>
      <c r="C3" s="3" t="s">
        <v>0</v>
      </c>
      <c r="D3" s="3" t="s">
        <v>1</v>
      </c>
      <c r="E3" s="3" t="s">
        <v>2</v>
      </c>
      <c r="F3" s="3" t="s">
        <v>28</v>
      </c>
      <c r="G3" s="3" t="s">
        <v>29</v>
      </c>
      <c r="H3" s="3" t="s">
        <v>40</v>
      </c>
      <c r="I3" s="3" t="s">
        <v>41</v>
      </c>
      <c r="J3" s="3" t="s">
        <v>42</v>
      </c>
      <c r="K3" s="3" t="s">
        <v>43</v>
      </c>
      <c r="L3" s="4" t="s">
        <v>44</v>
      </c>
      <c r="M3" s="4" t="s">
        <v>58</v>
      </c>
      <c r="N3" s="4" t="s">
        <v>59</v>
      </c>
      <c r="O3" s="4" t="s">
        <v>60</v>
      </c>
      <c r="P3" s="4" t="s">
        <v>7</v>
      </c>
      <c r="Q3" s="4" t="s">
        <v>46</v>
      </c>
      <c r="R3" s="4" t="s">
        <v>47</v>
      </c>
      <c r="S3" s="4" t="s">
        <v>31</v>
      </c>
      <c r="T3" s="4" t="s">
        <v>32</v>
      </c>
      <c r="U3" s="4" t="s">
        <v>33</v>
      </c>
      <c r="V3" s="4" t="s">
        <v>34</v>
      </c>
      <c r="W3" s="4" t="s">
        <v>35</v>
      </c>
      <c r="X3" s="4" t="s">
        <v>36</v>
      </c>
      <c r="Y3" s="4" t="s">
        <v>37</v>
      </c>
      <c r="Z3" s="4" t="s">
        <v>38</v>
      </c>
      <c r="AA3" s="4" t="s">
        <v>39</v>
      </c>
      <c r="AB3" s="4" t="s">
        <v>3</v>
      </c>
      <c r="AC3" s="4" t="s">
        <v>45</v>
      </c>
      <c r="AD3" s="4" t="s">
        <v>8</v>
      </c>
      <c r="AE3" s="4" t="s">
        <v>6</v>
      </c>
      <c r="AF3" s="5" t="s">
        <v>57</v>
      </c>
    </row>
    <row r="4" spans="1:32" x14ac:dyDescent="0.2">
      <c r="A4" s="6" t="s">
        <v>49</v>
      </c>
      <c r="B4" s="7">
        <v>20</v>
      </c>
      <c r="C4" s="7">
        <v>2348</v>
      </c>
      <c r="D4" s="7">
        <v>0</v>
      </c>
      <c r="E4" s="7">
        <v>0</v>
      </c>
      <c r="F4" s="7">
        <v>0</v>
      </c>
      <c r="G4" s="7"/>
      <c r="H4" s="7">
        <v>0</v>
      </c>
      <c r="I4" s="7">
        <v>3</v>
      </c>
      <c r="J4" s="7">
        <v>0</v>
      </c>
      <c r="K4" s="7">
        <v>0</v>
      </c>
      <c r="L4" s="7">
        <v>0</v>
      </c>
      <c r="M4" s="7">
        <f>SUM(B4:L4)</f>
        <v>2371</v>
      </c>
      <c r="N4" s="7">
        <v>0</v>
      </c>
      <c r="O4" s="7">
        <v>0</v>
      </c>
      <c r="P4" s="7">
        <f>SUM(M4:O4)</f>
        <v>2371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/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f>SUM(Q4:AC4)</f>
        <v>0</v>
      </c>
      <c r="AE4" s="7">
        <f>SUM(P4,AD4)</f>
        <v>2371</v>
      </c>
      <c r="AF4" s="8" t="s">
        <v>49</v>
      </c>
    </row>
    <row r="5" spans="1:32" x14ac:dyDescent="0.2">
      <c r="A5" s="6" t="s">
        <v>23</v>
      </c>
      <c r="B5" s="7">
        <v>5833</v>
      </c>
      <c r="C5" s="7">
        <v>4671</v>
      </c>
      <c r="D5" s="7">
        <v>1719</v>
      </c>
      <c r="E5" s="7">
        <v>6588</v>
      </c>
      <c r="F5" s="7">
        <v>423</v>
      </c>
      <c r="G5" s="7">
        <v>1188</v>
      </c>
      <c r="H5" s="7">
        <v>44</v>
      </c>
      <c r="I5" s="7">
        <v>0</v>
      </c>
      <c r="J5" s="7">
        <v>0</v>
      </c>
      <c r="K5" s="7">
        <v>0</v>
      </c>
      <c r="L5" s="7">
        <v>515</v>
      </c>
      <c r="M5" s="7">
        <f t="shared" ref="M5:M25" si="0">SUM(B5:L5)</f>
        <v>20981</v>
      </c>
      <c r="N5" s="7">
        <v>500</v>
      </c>
      <c r="O5" s="7">
        <v>75</v>
      </c>
      <c r="P5" s="7">
        <f t="shared" ref="P5:P25" si="1">SUM(M5:O5)</f>
        <v>21556</v>
      </c>
      <c r="Q5" s="7">
        <v>298</v>
      </c>
      <c r="R5" s="7">
        <v>1</v>
      </c>
      <c r="S5" s="7">
        <v>366</v>
      </c>
      <c r="T5" s="7">
        <v>29</v>
      </c>
      <c r="U5" s="7">
        <v>12</v>
      </c>
      <c r="V5" s="7">
        <v>37</v>
      </c>
      <c r="W5" s="7">
        <v>30</v>
      </c>
      <c r="X5" s="7">
        <v>3</v>
      </c>
      <c r="Y5" s="7">
        <v>462</v>
      </c>
      <c r="Z5" s="7">
        <v>489</v>
      </c>
      <c r="AA5" s="7">
        <v>25</v>
      </c>
      <c r="AB5" s="7">
        <v>0</v>
      </c>
      <c r="AC5" s="7">
        <v>43</v>
      </c>
      <c r="AD5" s="7">
        <f t="shared" ref="AD5:AD25" si="2">SUM(Q5:AC5)</f>
        <v>1795</v>
      </c>
      <c r="AE5" s="7">
        <f>SUM(P5,AD5)</f>
        <v>23351</v>
      </c>
      <c r="AF5" s="8" t="s">
        <v>23</v>
      </c>
    </row>
    <row r="6" spans="1:32" x14ac:dyDescent="0.2">
      <c r="A6" s="6" t="s">
        <v>18</v>
      </c>
      <c r="B6" s="7">
        <v>5435</v>
      </c>
      <c r="C6" s="7">
        <v>6156</v>
      </c>
      <c r="D6" s="7">
        <v>1334</v>
      </c>
      <c r="E6" s="7">
        <v>8437</v>
      </c>
      <c r="F6" s="7">
        <v>192</v>
      </c>
      <c r="G6" s="7">
        <v>1279</v>
      </c>
      <c r="H6" s="7">
        <v>276</v>
      </c>
      <c r="I6" s="7">
        <v>4862</v>
      </c>
      <c r="J6" s="7">
        <v>0</v>
      </c>
      <c r="K6" s="7">
        <v>0</v>
      </c>
      <c r="L6" s="7">
        <v>5204</v>
      </c>
      <c r="M6" s="7">
        <f t="shared" si="0"/>
        <v>33175</v>
      </c>
      <c r="N6" s="7">
        <v>316</v>
      </c>
      <c r="O6" s="7">
        <v>44</v>
      </c>
      <c r="P6" s="7">
        <f t="shared" si="1"/>
        <v>33535</v>
      </c>
      <c r="Q6" s="7">
        <v>863</v>
      </c>
      <c r="R6" s="7">
        <v>0</v>
      </c>
      <c r="S6" s="7">
        <v>1530</v>
      </c>
      <c r="T6" s="7">
        <v>34</v>
      </c>
      <c r="U6" s="7">
        <v>24</v>
      </c>
      <c r="V6" s="7">
        <v>14</v>
      </c>
      <c r="W6" s="7">
        <v>27</v>
      </c>
      <c r="X6" s="7">
        <v>0</v>
      </c>
      <c r="Y6" s="7">
        <v>697</v>
      </c>
      <c r="Z6" s="7">
        <v>653</v>
      </c>
      <c r="AA6" s="7">
        <v>55</v>
      </c>
      <c r="AB6" s="7">
        <v>0</v>
      </c>
      <c r="AC6" s="7">
        <v>0</v>
      </c>
      <c r="AD6" s="7">
        <f t="shared" si="2"/>
        <v>3897</v>
      </c>
      <c r="AE6" s="7">
        <f>SUM(P6,AD6)</f>
        <v>37432</v>
      </c>
      <c r="AF6" s="8" t="s">
        <v>18</v>
      </c>
    </row>
    <row r="7" spans="1:32" x14ac:dyDescent="0.2">
      <c r="A7" s="6" t="s">
        <v>9</v>
      </c>
      <c r="B7" s="7">
        <v>23432</v>
      </c>
      <c r="C7" s="7">
        <v>16583</v>
      </c>
      <c r="D7" s="7">
        <v>5161</v>
      </c>
      <c r="E7" s="7">
        <v>17622</v>
      </c>
      <c r="F7" s="7">
        <v>1007</v>
      </c>
      <c r="G7" s="7">
        <v>2812</v>
      </c>
      <c r="H7" s="7">
        <v>172</v>
      </c>
      <c r="I7" s="7">
        <v>1202</v>
      </c>
      <c r="J7" s="7">
        <v>0</v>
      </c>
      <c r="K7" s="7">
        <v>0</v>
      </c>
      <c r="L7" s="7">
        <v>30</v>
      </c>
      <c r="M7" s="7">
        <f t="shared" si="0"/>
        <v>68021</v>
      </c>
      <c r="N7" s="7">
        <v>2083</v>
      </c>
      <c r="O7" s="7">
        <v>76</v>
      </c>
      <c r="P7" s="7">
        <f t="shared" si="1"/>
        <v>70180</v>
      </c>
      <c r="Q7" s="7">
        <v>2061</v>
      </c>
      <c r="R7" s="7">
        <v>2</v>
      </c>
      <c r="S7" s="7">
        <v>789</v>
      </c>
      <c r="T7" s="7">
        <v>198</v>
      </c>
      <c r="U7" s="7">
        <v>52</v>
      </c>
      <c r="V7" s="7">
        <v>56</v>
      </c>
      <c r="W7" s="7">
        <v>24</v>
      </c>
      <c r="X7" s="7">
        <v>1</v>
      </c>
      <c r="Y7" s="7">
        <v>2292</v>
      </c>
      <c r="Z7" s="7">
        <v>867</v>
      </c>
      <c r="AA7" s="7">
        <v>122</v>
      </c>
      <c r="AB7" s="7">
        <v>0</v>
      </c>
      <c r="AC7" s="7">
        <v>57</v>
      </c>
      <c r="AD7" s="7">
        <f t="shared" si="2"/>
        <v>6521</v>
      </c>
      <c r="AE7" s="7">
        <f>SUM(P7,AD7)</f>
        <v>76701</v>
      </c>
      <c r="AF7" s="8" t="s">
        <v>9</v>
      </c>
    </row>
    <row r="8" spans="1:32" x14ac:dyDescent="0.2">
      <c r="A8" s="6" t="s">
        <v>13</v>
      </c>
      <c r="B8" s="7">
        <v>10317</v>
      </c>
      <c r="C8" s="7">
        <v>8267</v>
      </c>
      <c r="D8" s="7">
        <v>2836</v>
      </c>
      <c r="E8" s="7">
        <v>9130</v>
      </c>
      <c r="F8" s="7">
        <v>419</v>
      </c>
      <c r="G8" s="7">
        <v>1451</v>
      </c>
      <c r="H8" s="7">
        <v>66</v>
      </c>
      <c r="I8" s="7">
        <v>610</v>
      </c>
      <c r="J8" s="7">
        <v>0</v>
      </c>
      <c r="K8" s="7">
        <v>0</v>
      </c>
      <c r="L8" s="7">
        <v>746</v>
      </c>
      <c r="M8" s="7">
        <f t="shared" si="0"/>
        <v>33842</v>
      </c>
      <c r="N8" s="7">
        <v>1236</v>
      </c>
      <c r="O8" s="7">
        <v>60</v>
      </c>
      <c r="P8" s="7">
        <f t="shared" si="1"/>
        <v>35138</v>
      </c>
      <c r="Q8" s="7">
        <v>854</v>
      </c>
      <c r="R8" s="7">
        <v>3</v>
      </c>
      <c r="S8" s="7">
        <v>612</v>
      </c>
      <c r="T8" s="7">
        <v>152</v>
      </c>
      <c r="U8" s="7">
        <v>58</v>
      </c>
      <c r="V8" s="7">
        <v>91</v>
      </c>
      <c r="W8" s="7">
        <v>27</v>
      </c>
      <c r="X8" s="7">
        <v>5</v>
      </c>
      <c r="Y8" s="7">
        <v>1351</v>
      </c>
      <c r="Z8" s="7">
        <v>540</v>
      </c>
      <c r="AA8" s="7">
        <v>75</v>
      </c>
      <c r="AB8" s="7">
        <v>2</v>
      </c>
      <c r="AC8" s="7">
        <v>8</v>
      </c>
      <c r="AD8" s="7">
        <f t="shared" si="2"/>
        <v>3778</v>
      </c>
      <c r="AE8" s="7">
        <f t="shared" ref="AE8:AE20" si="3">SUM(P8,AD8)</f>
        <v>38916</v>
      </c>
      <c r="AF8" s="8" t="s">
        <v>13</v>
      </c>
    </row>
    <row r="9" spans="1:32" x14ac:dyDescent="0.2">
      <c r="A9" s="64" t="s">
        <v>102</v>
      </c>
      <c r="B9" s="44">
        <v>5112</v>
      </c>
      <c r="C9" s="7">
        <v>3616</v>
      </c>
      <c r="D9" s="7">
        <v>1681</v>
      </c>
      <c r="E9" s="7">
        <v>5773</v>
      </c>
      <c r="F9" s="7">
        <v>298</v>
      </c>
      <c r="G9" s="7">
        <v>965</v>
      </c>
      <c r="H9" s="7">
        <v>41</v>
      </c>
      <c r="I9" s="7">
        <v>345</v>
      </c>
      <c r="J9" s="7">
        <v>0</v>
      </c>
      <c r="K9" s="7">
        <v>1</v>
      </c>
      <c r="L9" s="7">
        <v>141</v>
      </c>
      <c r="M9" s="7">
        <f t="shared" si="0"/>
        <v>17973</v>
      </c>
      <c r="N9" s="7">
        <v>484</v>
      </c>
      <c r="O9" s="7">
        <v>82</v>
      </c>
      <c r="P9" s="7">
        <f t="shared" si="1"/>
        <v>18539</v>
      </c>
      <c r="Q9" s="7">
        <v>162</v>
      </c>
      <c r="R9" s="7">
        <v>0</v>
      </c>
      <c r="S9" s="7">
        <v>193</v>
      </c>
      <c r="T9" s="7">
        <v>5</v>
      </c>
      <c r="U9" s="7">
        <v>10</v>
      </c>
      <c r="V9" s="7">
        <v>8</v>
      </c>
      <c r="W9" s="7">
        <v>13</v>
      </c>
      <c r="X9" s="7">
        <v>0</v>
      </c>
      <c r="Y9" s="7">
        <v>326</v>
      </c>
      <c r="Z9" s="7">
        <v>353</v>
      </c>
      <c r="AA9" s="7">
        <v>42</v>
      </c>
      <c r="AB9" s="7">
        <v>2</v>
      </c>
      <c r="AC9" s="7">
        <v>13</v>
      </c>
      <c r="AD9" s="7">
        <f t="shared" si="2"/>
        <v>1127</v>
      </c>
      <c r="AE9" s="7">
        <f t="shared" si="3"/>
        <v>19666</v>
      </c>
      <c r="AF9" s="8" t="s">
        <v>56</v>
      </c>
    </row>
    <row r="10" spans="1:32" x14ac:dyDescent="0.2">
      <c r="A10" s="6" t="s">
        <v>56</v>
      </c>
      <c r="B10" s="7">
        <v>32</v>
      </c>
      <c r="C10" s="7">
        <v>2250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f t="shared" si="0"/>
        <v>2282</v>
      </c>
      <c r="N10" s="7">
        <v>0</v>
      </c>
      <c r="O10" s="7">
        <v>0</v>
      </c>
      <c r="P10" s="7">
        <f t="shared" si="1"/>
        <v>2282</v>
      </c>
      <c r="Q10" s="7">
        <v>0</v>
      </c>
      <c r="R10" s="7">
        <v>0</v>
      </c>
      <c r="S10" s="7">
        <v>1309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f t="shared" si="2"/>
        <v>1309</v>
      </c>
      <c r="AE10" s="7">
        <f t="shared" si="3"/>
        <v>3591</v>
      </c>
      <c r="AF10" s="8" t="s">
        <v>61</v>
      </c>
    </row>
    <row r="11" spans="1:32" x14ac:dyDescent="0.2">
      <c r="A11" s="6" t="s">
        <v>61</v>
      </c>
      <c r="B11" s="7">
        <v>17</v>
      </c>
      <c r="C11" s="7">
        <v>22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f t="shared" si="0"/>
        <v>39</v>
      </c>
      <c r="N11" s="7">
        <v>0</v>
      </c>
      <c r="O11" s="7">
        <v>0</v>
      </c>
      <c r="P11" s="7">
        <f t="shared" si="1"/>
        <v>39</v>
      </c>
      <c r="Q11" s="7">
        <v>22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>
        <v>0</v>
      </c>
      <c r="Y11" s="7">
        <v>15</v>
      </c>
      <c r="Z11" s="7">
        <v>12</v>
      </c>
      <c r="AA11" s="7">
        <v>0</v>
      </c>
      <c r="AB11" s="7">
        <v>0</v>
      </c>
      <c r="AC11" s="7">
        <v>0</v>
      </c>
      <c r="AD11" s="7">
        <f t="shared" si="2"/>
        <v>50</v>
      </c>
      <c r="AE11" s="7">
        <f t="shared" si="3"/>
        <v>89</v>
      </c>
      <c r="AF11" s="8" t="s">
        <v>10</v>
      </c>
    </row>
    <row r="12" spans="1:32" x14ac:dyDescent="0.2">
      <c r="A12" s="6" t="s">
        <v>10</v>
      </c>
      <c r="B12" s="7">
        <v>7002</v>
      </c>
      <c r="C12" s="7">
        <v>6379</v>
      </c>
      <c r="D12" s="7">
        <v>2745</v>
      </c>
      <c r="E12" s="7">
        <v>7649</v>
      </c>
      <c r="F12" s="7">
        <v>431</v>
      </c>
      <c r="G12" s="7">
        <v>1074</v>
      </c>
      <c r="H12" s="7">
        <v>55</v>
      </c>
      <c r="I12" s="7">
        <v>511</v>
      </c>
      <c r="J12" s="7">
        <v>1</v>
      </c>
      <c r="K12" s="7">
        <v>0</v>
      </c>
      <c r="L12" s="7">
        <v>10514</v>
      </c>
      <c r="M12" s="7">
        <f t="shared" si="0"/>
        <v>36361</v>
      </c>
      <c r="N12" s="7">
        <v>931</v>
      </c>
      <c r="O12" s="7">
        <v>79</v>
      </c>
      <c r="P12" s="7">
        <f t="shared" si="1"/>
        <v>37371</v>
      </c>
      <c r="Q12" s="7">
        <v>285</v>
      </c>
      <c r="R12" s="7">
        <v>4</v>
      </c>
      <c r="S12" s="7">
        <v>476</v>
      </c>
      <c r="T12" s="7">
        <v>48</v>
      </c>
      <c r="U12" s="7">
        <v>17</v>
      </c>
      <c r="V12" s="7">
        <v>4</v>
      </c>
      <c r="W12" s="7">
        <v>13</v>
      </c>
      <c r="X12" s="7">
        <v>0</v>
      </c>
      <c r="Y12" s="7">
        <v>645</v>
      </c>
      <c r="Z12" s="7">
        <v>532</v>
      </c>
      <c r="AA12" s="7">
        <v>56</v>
      </c>
      <c r="AB12" s="7">
        <v>0</v>
      </c>
      <c r="AC12" s="7">
        <v>9</v>
      </c>
      <c r="AD12" s="7">
        <f t="shared" si="2"/>
        <v>2089</v>
      </c>
      <c r="AE12" s="7">
        <f t="shared" si="3"/>
        <v>39460</v>
      </c>
      <c r="AF12" s="8" t="s">
        <v>16</v>
      </c>
    </row>
    <row r="13" spans="1:32" x14ac:dyDescent="0.2">
      <c r="A13" s="6" t="s">
        <v>16</v>
      </c>
      <c r="B13" s="7">
        <v>6875</v>
      </c>
      <c r="C13" s="7">
        <v>5512</v>
      </c>
      <c r="D13" s="7">
        <v>2453</v>
      </c>
      <c r="E13" s="7">
        <v>7257</v>
      </c>
      <c r="F13" s="7">
        <v>778</v>
      </c>
      <c r="G13" s="7">
        <v>1180</v>
      </c>
      <c r="H13" s="7">
        <v>46</v>
      </c>
      <c r="I13" s="7">
        <v>437</v>
      </c>
      <c r="J13" s="7">
        <v>0</v>
      </c>
      <c r="K13" s="7">
        <v>0</v>
      </c>
      <c r="L13" s="7">
        <v>0</v>
      </c>
      <c r="M13" s="7">
        <f t="shared" si="0"/>
        <v>24538</v>
      </c>
      <c r="N13" s="7">
        <v>572</v>
      </c>
      <c r="O13" s="7">
        <v>75</v>
      </c>
      <c r="P13" s="7">
        <f t="shared" si="1"/>
        <v>25185</v>
      </c>
      <c r="Q13" s="7">
        <v>1067</v>
      </c>
      <c r="R13" s="7">
        <v>0</v>
      </c>
      <c r="S13" s="7">
        <v>457</v>
      </c>
      <c r="T13" s="7">
        <v>20</v>
      </c>
      <c r="U13" s="7">
        <v>29</v>
      </c>
      <c r="V13" s="7">
        <v>30</v>
      </c>
      <c r="W13" s="7">
        <v>20</v>
      </c>
      <c r="X13" s="7">
        <v>0</v>
      </c>
      <c r="Y13" s="7">
        <v>916</v>
      </c>
      <c r="Z13" s="7">
        <v>597</v>
      </c>
      <c r="AA13" s="7">
        <v>67</v>
      </c>
      <c r="AB13" s="7">
        <v>0</v>
      </c>
      <c r="AC13" s="7">
        <v>0</v>
      </c>
      <c r="AD13" s="7">
        <f t="shared" si="2"/>
        <v>3203</v>
      </c>
      <c r="AE13" s="7">
        <f>SUM(P13,AD13)</f>
        <v>28388</v>
      </c>
      <c r="AF13" s="8" t="s">
        <v>21</v>
      </c>
    </row>
    <row r="14" spans="1:32" x14ac:dyDescent="0.2">
      <c r="A14" s="6" t="s">
        <v>21</v>
      </c>
      <c r="B14" s="7">
        <v>11302</v>
      </c>
      <c r="C14" s="7">
        <v>8322</v>
      </c>
      <c r="D14" s="7">
        <v>3235</v>
      </c>
      <c r="E14" s="7">
        <v>10845</v>
      </c>
      <c r="F14" s="7">
        <v>404</v>
      </c>
      <c r="G14" s="7">
        <v>1713</v>
      </c>
      <c r="H14" s="7">
        <v>73</v>
      </c>
      <c r="I14" s="7">
        <v>569</v>
      </c>
      <c r="J14" s="7">
        <v>1</v>
      </c>
      <c r="K14" s="7">
        <v>0</v>
      </c>
      <c r="L14" s="7">
        <v>1</v>
      </c>
      <c r="M14" s="7">
        <f t="shared" si="0"/>
        <v>36465</v>
      </c>
      <c r="N14" s="7">
        <v>1294</v>
      </c>
      <c r="O14" s="7">
        <v>90</v>
      </c>
      <c r="P14" s="7">
        <f t="shared" si="1"/>
        <v>37849</v>
      </c>
      <c r="Q14" s="7">
        <v>932</v>
      </c>
      <c r="R14" s="7">
        <v>0</v>
      </c>
      <c r="S14" s="7">
        <v>363</v>
      </c>
      <c r="T14" s="7">
        <v>77</v>
      </c>
      <c r="U14" s="7">
        <v>45</v>
      </c>
      <c r="V14" s="7">
        <v>23</v>
      </c>
      <c r="W14" s="7">
        <v>10</v>
      </c>
      <c r="X14" s="7">
        <v>0</v>
      </c>
      <c r="Y14" s="7">
        <v>1030</v>
      </c>
      <c r="Z14" s="7">
        <v>740</v>
      </c>
      <c r="AA14" s="7">
        <v>98</v>
      </c>
      <c r="AB14" s="7">
        <v>0</v>
      </c>
      <c r="AC14" s="7">
        <v>25</v>
      </c>
      <c r="AD14" s="7">
        <f t="shared" si="2"/>
        <v>3343</v>
      </c>
      <c r="AE14" s="7">
        <f>SUM(P14,AD14)</f>
        <v>41192</v>
      </c>
      <c r="AF14" s="8" t="s">
        <v>15</v>
      </c>
    </row>
    <row r="15" spans="1:32" x14ac:dyDescent="0.2">
      <c r="A15" s="6" t="s">
        <v>15</v>
      </c>
      <c r="B15" s="7">
        <v>7248</v>
      </c>
      <c r="C15" s="7">
        <v>6782</v>
      </c>
      <c r="D15" s="7">
        <v>2637</v>
      </c>
      <c r="E15" s="7">
        <v>8873</v>
      </c>
      <c r="F15" s="7">
        <v>330</v>
      </c>
      <c r="G15" s="7">
        <v>1656</v>
      </c>
      <c r="H15" s="7">
        <v>55</v>
      </c>
      <c r="I15" s="7">
        <v>427</v>
      </c>
      <c r="J15" s="7">
        <v>0</v>
      </c>
      <c r="K15" s="7">
        <v>0</v>
      </c>
      <c r="L15" s="7">
        <v>3</v>
      </c>
      <c r="M15" s="7">
        <f t="shared" si="0"/>
        <v>28011</v>
      </c>
      <c r="N15" s="7">
        <v>612</v>
      </c>
      <c r="O15" s="7">
        <v>71</v>
      </c>
      <c r="P15" s="7">
        <f t="shared" si="1"/>
        <v>28694</v>
      </c>
      <c r="Q15" s="7">
        <v>547</v>
      </c>
      <c r="R15" s="7">
        <v>2</v>
      </c>
      <c r="S15" s="7">
        <v>250</v>
      </c>
      <c r="T15" s="7">
        <v>73</v>
      </c>
      <c r="U15" s="7">
        <v>27</v>
      </c>
      <c r="V15" s="7">
        <v>21</v>
      </c>
      <c r="W15" s="7">
        <v>15</v>
      </c>
      <c r="X15" s="7">
        <v>0</v>
      </c>
      <c r="Y15" s="7">
        <v>910</v>
      </c>
      <c r="Z15" s="7">
        <v>562</v>
      </c>
      <c r="AA15" s="7">
        <v>94</v>
      </c>
      <c r="AB15" s="7">
        <v>0</v>
      </c>
      <c r="AC15" s="7">
        <v>4</v>
      </c>
      <c r="AD15" s="7">
        <f t="shared" si="2"/>
        <v>2505</v>
      </c>
      <c r="AE15" s="7">
        <f>SUM(P15,AD15)</f>
        <v>31199</v>
      </c>
      <c r="AF15" s="8" t="s">
        <v>24</v>
      </c>
    </row>
    <row r="16" spans="1:32" x14ac:dyDescent="0.2">
      <c r="A16" s="6" t="s">
        <v>20</v>
      </c>
      <c r="B16" s="7">
        <v>19535</v>
      </c>
      <c r="C16" s="7">
        <v>13412</v>
      </c>
      <c r="D16" s="7">
        <v>5339</v>
      </c>
      <c r="E16" s="7">
        <v>13385</v>
      </c>
      <c r="F16" s="7">
        <v>624</v>
      </c>
      <c r="G16" s="7">
        <v>2334</v>
      </c>
      <c r="H16" s="7">
        <v>137</v>
      </c>
      <c r="I16" s="7">
        <v>1065</v>
      </c>
      <c r="J16" s="7">
        <v>0</v>
      </c>
      <c r="K16" s="7">
        <v>0</v>
      </c>
      <c r="L16" s="7">
        <v>397</v>
      </c>
      <c r="M16" s="7">
        <f t="shared" si="0"/>
        <v>56228</v>
      </c>
      <c r="N16" s="7">
        <v>2036</v>
      </c>
      <c r="O16" s="7">
        <v>32</v>
      </c>
      <c r="P16" s="7">
        <f t="shared" si="1"/>
        <v>58296</v>
      </c>
      <c r="Q16" s="7">
        <v>1817</v>
      </c>
      <c r="R16" s="7">
        <v>4</v>
      </c>
      <c r="S16" s="7">
        <v>581</v>
      </c>
      <c r="T16" s="7">
        <v>172</v>
      </c>
      <c r="U16" s="7">
        <v>120</v>
      </c>
      <c r="V16" s="7">
        <v>38</v>
      </c>
      <c r="W16" s="7">
        <v>18</v>
      </c>
      <c r="X16" s="7">
        <v>2</v>
      </c>
      <c r="Y16" s="7">
        <v>2036</v>
      </c>
      <c r="Z16" s="7">
        <v>826</v>
      </c>
      <c r="AA16" s="7">
        <v>150</v>
      </c>
      <c r="AB16" s="7">
        <v>0</v>
      </c>
      <c r="AC16" s="7">
        <v>134</v>
      </c>
      <c r="AD16" s="7">
        <f t="shared" si="2"/>
        <v>5898</v>
      </c>
      <c r="AE16" s="7">
        <f>SUM(P16,AD16)</f>
        <v>64194</v>
      </c>
      <c r="AF16" s="8" t="s">
        <v>20</v>
      </c>
    </row>
    <row r="17" spans="1:41" x14ac:dyDescent="0.2">
      <c r="A17" s="6" t="s">
        <v>22</v>
      </c>
      <c r="B17" s="7">
        <v>6039</v>
      </c>
      <c r="C17" s="7">
        <v>4948</v>
      </c>
      <c r="D17" s="7">
        <v>2972</v>
      </c>
      <c r="E17" s="7">
        <v>7195</v>
      </c>
      <c r="F17" s="7">
        <v>261</v>
      </c>
      <c r="G17" s="7">
        <v>916</v>
      </c>
      <c r="H17" s="7">
        <v>51</v>
      </c>
      <c r="I17" s="7">
        <v>354</v>
      </c>
      <c r="J17" s="7">
        <v>0</v>
      </c>
      <c r="K17" s="7">
        <v>0</v>
      </c>
      <c r="L17" s="7">
        <v>310</v>
      </c>
      <c r="M17" s="7">
        <f t="shared" si="0"/>
        <v>23046</v>
      </c>
      <c r="N17" s="7">
        <v>582</v>
      </c>
      <c r="O17" s="7">
        <v>65</v>
      </c>
      <c r="P17" s="7">
        <f t="shared" si="1"/>
        <v>23693</v>
      </c>
      <c r="Q17" s="7">
        <v>365</v>
      </c>
      <c r="R17" s="7">
        <v>0</v>
      </c>
      <c r="S17" s="7">
        <v>261</v>
      </c>
      <c r="T17" s="7">
        <v>45</v>
      </c>
      <c r="U17" s="7">
        <v>35</v>
      </c>
      <c r="V17" s="7">
        <v>15</v>
      </c>
      <c r="W17" s="7">
        <v>13</v>
      </c>
      <c r="X17" s="7">
        <v>0</v>
      </c>
      <c r="Y17" s="7">
        <v>473</v>
      </c>
      <c r="Z17" s="7">
        <v>558</v>
      </c>
      <c r="AA17" s="7">
        <v>43</v>
      </c>
      <c r="AB17" s="7">
        <v>0</v>
      </c>
      <c r="AC17" s="7">
        <v>1</v>
      </c>
      <c r="AD17" s="7">
        <f t="shared" si="2"/>
        <v>1809</v>
      </c>
      <c r="AE17" s="7">
        <f>SUM(P17,AD17)</f>
        <v>25502</v>
      </c>
      <c r="AF17" s="8" t="s">
        <v>22</v>
      </c>
    </row>
    <row r="18" spans="1:41" x14ac:dyDescent="0.2">
      <c r="A18" s="6" t="s">
        <v>14</v>
      </c>
      <c r="B18" s="7">
        <v>6697</v>
      </c>
      <c r="C18" s="7">
        <v>6323</v>
      </c>
      <c r="D18" s="7">
        <v>1985</v>
      </c>
      <c r="E18" s="7">
        <v>9489</v>
      </c>
      <c r="F18" s="7">
        <v>454</v>
      </c>
      <c r="G18" s="7">
        <v>1241</v>
      </c>
      <c r="H18" s="7">
        <v>41</v>
      </c>
      <c r="I18" s="7">
        <v>419</v>
      </c>
      <c r="J18" s="7">
        <v>0</v>
      </c>
      <c r="K18" s="7">
        <v>0</v>
      </c>
      <c r="L18" s="7">
        <v>156</v>
      </c>
      <c r="M18" s="7">
        <f t="shared" si="0"/>
        <v>26805</v>
      </c>
      <c r="N18" s="7">
        <v>518</v>
      </c>
      <c r="O18" s="7">
        <v>133</v>
      </c>
      <c r="P18" s="7">
        <f t="shared" si="1"/>
        <v>27456</v>
      </c>
      <c r="Q18" s="7">
        <v>285</v>
      </c>
      <c r="R18" s="7">
        <v>4</v>
      </c>
      <c r="S18" s="7">
        <v>225</v>
      </c>
      <c r="T18" s="7">
        <v>45</v>
      </c>
      <c r="U18" s="7">
        <v>29</v>
      </c>
      <c r="V18" s="7">
        <v>30</v>
      </c>
      <c r="W18" s="7">
        <v>17</v>
      </c>
      <c r="X18" s="7">
        <v>2</v>
      </c>
      <c r="Y18" s="7">
        <v>793</v>
      </c>
      <c r="Z18" s="7">
        <v>575</v>
      </c>
      <c r="AA18" s="7">
        <v>50</v>
      </c>
      <c r="AB18" s="7">
        <v>11</v>
      </c>
      <c r="AC18" s="7">
        <v>27</v>
      </c>
      <c r="AD18" s="7">
        <f t="shared" si="2"/>
        <v>2093</v>
      </c>
      <c r="AE18" s="7">
        <f t="shared" si="3"/>
        <v>29549</v>
      </c>
      <c r="AF18" s="8" t="s">
        <v>14</v>
      </c>
    </row>
    <row r="19" spans="1:41" x14ac:dyDescent="0.2">
      <c r="A19" s="6" t="s">
        <v>11</v>
      </c>
      <c r="B19" s="7">
        <v>5627</v>
      </c>
      <c r="C19" s="7">
        <v>5005</v>
      </c>
      <c r="D19" s="7">
        <v>2508</v>
      </c>
      <c r="E19" s="7">
        <v>6688</v>
      </c>
      <c r="F19" s="7">
        <v>254</v>
      </c>
      <c r="G19" s="7">
        <v>884</v>
      </c>
      <c r="H19" s="7">
        <v>54</v>
      </c>
      <c r="I19" s="7">
        <v>443</v>
      </c>
      <c r="J19" s="7">
        <v>0</v>
      </c>
      <c r="K19" s="7">
        <v>0</v>
      </c>
      <c r="L19" s="7">
        <v>40</v>
      </c>
      <c r="M19" s="7">
        <f t="shared" si="0"/>
        <v>21503</v>
      </c>
      <c r="N19" s="7">
        <v>804</v>
      </c>
      <c r="O19" s="7">
        <v>50</v>
      </c>
      <c r="P19" s="7">
        <f t="shared" si="1"/>
        <v>22357</v>
      </c>
      <c r="Q19" s="7">
        <v>470</v>
      </c>
      <c r="R19" s="7">
        <v>2</v>
      </c>
      <c r="S19" s="7">
        <v>335</v>
      </c>
      <c r="T19" s="7">
        <v>83</v>
      </c>
      <c r="U19" s="7">
        <v>20</v>
      </c>
      <c r="V19" s="7">
        <v>27</v>
      </c>
      <c r="W19" s="7">
        <v>32</v>
      </c>
      <c r="X19" s="7">
        <v>0</v>
      </c>
      <c r="Y19" s="7">
        <v>506</v>
      </c>
      <c r="Z19" s="7">
        <v>481</v>
      </c>
      <c r="AA19" s="7">
        <v>49</v>
      </c>
      <c r="AB19" s="7">
        <v>0</v>
      </c>
      <c r="AC19" s="7">
        <v>0</v>
      </c>
      <c r="AD19" s="7">
        <f t="shared" si="2"/>
        <v>2005</v>
      </c>
      <c r="AE19" s="7">
        <f t="shared" si="3"/>
        <v>24362</v>
      </c>
      <c r="AF19" s="8" t="s">
        <v>11</v>
      </c>
    </row>
    <row r="20" spans="1:41" x14ac:dyDescent="0.2">
      <c r="A20" s="6" t="s">
        <v>17</v>
      </c>
      <c r="B20" s="7">
        <v>2992</v>
      </c>
      <c r="C20" s="7">
        <v>3803</v>
      </c>
      <c r="D20" s="7">
        <v>1543</v>
      </c>
      <c r="E20" s="7">
        <v>5255</v>
      </c>
      <c r="F20" s="7">
        <v>226</v>
      </c>
      <c r="G20" s="7">
        <v>925</v>
      </c>
      <c r="H20" s="7">
        <v>27</v>
      </c>
      <c r="I20" s="7">
        <v>215</v>
      </c>
      <c r="J20" s="7">
        <v>0</v>
      </c>
      <c r="K20" s="7">
        <v>0</v>
      </c>
      <c r="L20" s="7">
        <v>23</v>
      </c>
      <c r="M20" s="7">
        <f t="shared" si="0"/>
        <v>15009</v>
      </c>
      <c r="N20" s="7">
        <v>67</v>
      </c>
      <c r="O20" s="7">
        <v>14</v>
      </c>
      <c r="P20" s="7">
        <f t="shared" si="1"/>
        <v>15090</v>
      </c>
      <c r="Q20" s="7">
        <v>292</v>
      </c>
      <c r="R20" s="7">
        <v>0</v>
      </c>
      <c r="S20" s="7">
        <v>241</v>
      </c>
      <c r="T20" s="7">
        <v>55</v>
      </c>
      <c r="U20" s="7">
        <v>19</v>
      </c>
      <c r="V20" s="7">
        <v>4</v>
      </c>
      <c r="W20" s="7">
        <v>19</v>
      </c>
      <c r="X20" s="7">
        <v>0</v>
      </c>
      <c r="Y20" s="7">
        <v>629</v>
      </c>
      <c r="Z20" s="7">
        <v>510</v>
      </c>
      <c r="AA20" s="7">
        <v>36</v>
      </c>
      <c r="AB20" s="7">
        <v>0</v>
      </c>
      <c r="AC20" s="7">
        <v>0</v>
      </c>
      <c r="AD20" s="7">
        <f t="shared" si="2"/>
        <v>1805</v>
      </c>
      <c r="AE20" s="7">
        <f t="shared" si="3"/>
        <v>16895</v>
      </c>
      <c r="AF20" s="8" t="s">
        <v>17</v>
      </c>
    </row>
    <row r="21" spans="1:41" x14ac:dyDescent="0.2">
      <c r="A21" s="6" t="s">
        <v>53</v>
      </c>
      <c r="B21" s="7">
        <v>227</v>
      </c>
      <c r="C21" s="7">
        <v>10</v>
      </c>
      <c r="D21" s="7">
        <v>92</v>
      </c>
      <c r="E21" s="7">
        <v>4454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f t="shared" si="0"/>
        <v>4783</v>
      </c>
      <c r="N21" s="7">
        <v>2</v>
      </c>
      <c r="O21" s="7">
        <v>2</v>
      </c>
      <c r="P21" s="7">
        <f t="shared" si="1"/>
        <v>4787</v>
      </c>
      <c r="Q21" s="7">
        <v>0</v>
      </c>
      <c r="R21" s="7">
        <v>0</v>
      </c>
      <c r="S21" s="7">
        <v>0</v>
      </c>
      <c r="T21" s="7">
        <v>14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f t="shared" si="2"/>
        <v>14</v>
      </c>
      <c r="AE21" s="7">
        <f>SUM(P21,AD21)</f>
        <v>4801</v>
      </c>
      <c r="AF21" s="8" t="s">
        <v>53</v>
      </c>
    </row>
    <row r="22" spans="1:41" x14ac:dyDescent="0.2">
      <c r="A22" s="6" t="s">
        <v>62</v>
      </c>
      <c r="B22" s="7">
        <v>83</v>
      </c>
      <c r="C22" s="7">
        <v>0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4</v>
      </c>
      <c r="M22" s="7">
        <f t="shared" si="0"/>
        <v>88</v>
      </c>
      <c r="N22" s="7">
        <v>2199</v>
      </c>
      <c r="O22" s="7">
        <v>1</v>
      </c>
      <c r="P22" s="7">
        <f t="shared" si="1"/>
        <v>2288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f t="shared" si="2"/>
        <v>1</v>
      </c>
      <c r="AE22" s="7">
        <f>SUM(P22,AD22)</f>
        <v>2289</v>
      </c>
      <c r="AF22" s="8" t="s">
        <v>62</v>
      </c>
    </row>
    <row r="23" spans="1:41" x14ac:dyDescent="0.2">
      <c r="A23" s="6" t="s">
        <v>50</v>
      </c>
      <c r="B23" s="7">
        <v>2170</v>
      </c>
      <c r="C23" s="7">
        <v>14</v>
      </c>
      <c r="D23" s="7">
        <v>30</v>
      </c>
      <c r="E23" s="7">
        <v>42</v>
      </c>
      <c r="F23" s="7">
        <v>2</v>
      </c>
      <c r="G23" s="7">
        <v>3</v>
      </c>
      <c r="H23" s="7">
        <v>1</v>
      </c>
      <c r="I23" s="7">
        <v>0</v>
      </c>
      <c r="J23" s="7">
        <v>0</v>
      </c>
      <c r="K23" s="7">
        <v>0</v>
      </c>
      <c r="L23" s="7">
        <v>11</v>
      </c>
      <c r="M23" s="7">
        <f t="shared" si="0"/>
        <v>2273</v>
      </c>
      <c r="N23" s="7">
        <v>19</v>
      </c>
      <c r="O23" s="7">
        <v>5</v>
      </c>
      <c r="P23" s="7">
        <f t="shared" si="1"/>
        <v>2297</v>
      </c>
      <c r="Q23" s="7">
        <v>11</v>
      </c>
      <c r="R23" s="7">
        <v>0</v>
      </c>
      <c r="S23" s="7">
        <v>2</v>
      </c>
      <c r="T23" s="7">
        <v>0</v>
      </c>
      <c r="U23" s="7">
        <v>0</v>
      </c>
      <c r="V23" s="7">
        <v>1</v>
      </c>
      <c r="W23" s="7">
        <v>0</v>
      </c>
      <c r="X23" s="7">
        <v>0</v>
      </c>
      <c r="Y23" s="7">
        <v>4</v>
      </c>
      <c r="Z23" s="7">
        <v>4</v>
      </c>
      <c r="AA23" s="7">
        <v>1</v>
      </c>
      <c r="AB23" s="7">
        <v>0</v>
      </c>
      <c r="AC23" s="7">
        <v>0</v>
      </c>
      <c r="AD23" s="7">
        <f t="shared" si="2"/>
        <v>23</v>
      </c>
      <c r="AE23" s="7">
        <f>SUM(P23,AD23)</f>
        <v>2320</v>
      </c>
      <c r="AF23" s="8" t="s">
        <v>50</v>
      </c>
    </row>
    <row r="24" spans="1:41" x14ac:dyDescent="0.2">
      <c r="A24" s="6" t="s">
        <v>63</v>
      </c>
      <c r="B24" s="7">
        <v>1030</v>
      </c>
      <c r="C24" s="7">
        <v>127</v>
      </c>
      <c r="D24" s="7">
        <v>0</v>
      </c>
      <c r="E24" s="7">
        <v>87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f t="shared" si="0"/>
        <v>1244</v>
      </c>
      <c r="N24" s="7">
        <v>14</v>
      </c>
      <c r="O24" s="7">
        <v>0</v>
      </c>
      <c r="P24" s="7">
        <f t="shared" si="1"/>
        <v>1258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f t="shared" si="2"/>
        <v>0</v>
      </c>
      <c r="AE24" s="7">
        <f>SUM(P24,AD24)</f>
        <v>1258</v>
      </c>
      <c r="AF24" s="8" t="s">
        <v>63</v>
      </c>
    </row>
    <row r="25" spans="1:41" ht="13.5" thickBot="1" x14ac:dyDescent="0.25">
      <c r="A25" s="6" t="s">
        <v>84</v>
      </c>
      <c r="B25" s="7">
        <v>1886</v>
      </c>
      <c r="C25" s="7">
        <v>1370</v>
      </c>
      <c r="D25" s="7">
        <v>1158</v>
      </c>
      <c r="E25" s="7">
        <v>2232</v>
      </c>
      <c r="F25" s="7">
        <v>113</v>
      </c>
      <c r="G25" s="7">
        <v>246</v>
      </c>
      <c r="H25" s="7">
        <v>12</v>
      </c>
      <c r="I25" s="7">
        <v>138</v>
      </c>
      <c r="J25" s="7">
        <v>0</v>
      </c>
      <c r="K25" s="7">
        <v>0</v>
      </c>
      <c r="L25" s="7">
        <v>171</v>
      </c>
      <c r="M25" s="7">
        <f t="shared" si="0"/>
        <v>7326</v>
      </c>
      <c r="N25" s="7">
        <v>278</v>
      </c>
      <c r="O25" s="7">
        <v>20</v>
      </c>
      <c r="P25" s="7">
        <f t="shared" si="1"/>
        <v>7624</v>
      </c>
      <c r="Q25" s="7">
        <v>60</v>
      </c>
      <c r="R25" s="7">
        <v>3</v>
      </c>
      <c r="S25" s="7">
        <v>21</v>
      </c>
      <c r="T25" s="7">
        <v>7</v>
      </c>
      <c r="U25" s="7">
        <v>11</v>
      </c>
      <c r="V25" s="7">
        <v>31</v>
      </c>
      <c r="W25" s="7">
        <v>7</v>
      </c>
      <c r="X25" s="7">
        <v>2</v>
      </c>
      <c r="Y25" s="7">
        <v>57</v>
      </c>
      <c r="Z25" s="7">
        <v>72</v>
      </c>
      <c r="AA25" s="7"/>
      <c r="AB25" s="7">
        <v>0</v>
      </c>
      <c r="AC25" s="7">
        <v>0</v>
      </c>
      <c r="AD25" s="7">
        <f t="shared" si="2"/>
        <v>271</v>
      </c>
      <c r="AE25" s="7">
        <f>SUM(P25,AD25)</f>
        <v>7895</v>
      </c>
      <c r="AF25" s="8" t="s">
        <v>84</v>
      </c>
    </row>
    <row r="26" spans="1:41" ht="14.25" thickTop="1" thickBot="1" x14ac:dyDescent="0.25">
      <c r="A26" s="11" t="s">
        <v>4</v>
      </c>
      <c r="B26" s="12">
        <f t="shared" ref="B26:AE26" si="4">SUM(B4:B25)</f>
        <v>128911</v>
      </c>
      <c r="C26" s="12">
        <f t="shared" si="4"/>
        <v>105920</v>
      </c>
      <c r="D26" s="12">
        <f t="shared" si="4"/>
        <v>39429</v>
      </c>
      <c r="E26" s="12">
        <f t="shared" si="4"/>
        <v>131001</v>
      </c>
      <c r="F26" s="12">
        <f t="shared" si="4"/>
        <v>6216</v>
      </c>
      <c r="G26" s="12">
        <f t="shared" si="4"/>
        <v>19867</v>
      </c>
      <c r="H26" s="12">
        <f t="shared" si="4"/>
        <v>1151</v>
      </c>
      <c r="I26" s="12">
        <f t="shared" si="4"/>
        <v>11600</v>
      </c>
      <c r="J26" s="12">
        <f t="shared" si="4"/>
        <v>2</v>
      </c>
      <c r="K26" s="12">
        <f t="shared" si="4"/>
        <v>1</v>
      </c>
      <c r="L26" s="12">
        <f t="shared" si="4"/>
        <v>18266</v>
      </c>
      <c r="M26" s="12">
        <f t="shared" si="4"/>
        <v>462364</v>
      </c>
      <c r="N26" s="12">
        <f t="shared" si="4"/>
        <v>14547</v>
      </c>
      <c r="O26" s="12">
        <f t="shared" si="4"/>
        <v>974</v>
      </c>
      <c r="P26" s="12">
        <f t="shared" si="4"/>
        <v>477885</v>
      </c>
      <c r="Q26" s="12">
        <f t="shared" si="4"/>
        <v>10391</v>
      </c>
      <c r="R26" s="12">
        <f t="shared" si="4"/>
        <v>26</v>
      </c>
      <c r="S26" s="12">
        <f t="shared" si="4"/>
        <v>8011</v>
      </c>
      <c r="T26" s="12">
        <f t="shared" si="4"/>
        <v>1057</v>
      </c>
      <c r="U26" s="12">
        <f t="shared" si="4"/>
        <v>508</v>
      </c>
      <c r="V26" s="12">
        <f t="shared" si="4"/>
        <v>430</v>
      </c>
      <c r="W26" s="12">
        <f t="shared" si="4"/>
        <v>286</v>
      </c>
      <c r="X26" s="12">
        <f t="shared" si="4"/>
        <v>15</v>
      </c>
      <c r="Y26" s="12">
        <f t="shared" si="4"/>
        <v>13142</v>
      </c>
      <c r="Z26" s="12">
        <f t="shared" si="4"/>
        <v>8371</v>
      </c>
      <c r="AA26" s="12">
        <f t="shared" si="4"/>
        <v>963</v>
      </c>
      <c r="AB26" s="12">
        <f t="shared" si="4"/>
        <v>15</v>
      </c>
      <c r="AC26" s="12">
        <f t="shared" si="4"/>
        <v>321</v>
      </c>
      <c r="AD26" s="12">
        <f t="shared" si="4"/>
        <v>43536</v>
      </c>
      <c r="AE26" s="12">
        <f t="shared" si="4"/>
        <v>521421</v>
      </c>
      <c r="AF26" s="13" t="s">
        <v>4</v>
      </c>
    </row>
    <row r="27" spans="1:41" ht="13.5" thickTop="1" x14ac:dyDescent="0.2">
      <c r="AE27" s="19">
        <f>SUM(P26,AD26)</f>
        <v>521421</v>
      </c>
      <c r="AN27" t="s">
        <v>27</v>
      </c>
      <c r="AO27" t="s">
        <v>27</v>
      </c>
    </row>
    <row r="29" spans="1:41" x14ac:dyDescent="0.2">
      <c r="A29" t="s">
        <v>107</v>
      </c>
      <c r="B29">
        <f>B26</f>
        <v>128911</v>
      </c>
    </row>
    <row r="30" spans="1:41" x14ac:dyDescent="0.2">
      <c r="A30" t="s">
        <v>103</v>
      </c>
      <c r="B30">
        <v>64</v>
      </c>
    </row>
    <row r="31" spans="1:41" x14ac:dyDescent="0.2">
      <c r="A31" t="s">
        <v>95</v>
      </c>
      <c r="B31">
        <v>143</v>
      </c>
    </row>
    <row r="32" spans="1:41" x14ac:dyDescent="0.2">
      <c r="A32" t="s">
        <v>105</v>
      </c>
      <c r="B32">
        <v>1</v>
      </c>
    </row>
    <row r="33" spans="1:3" x14ac:dyDescent="0.2">
      <c r="A33" t="s">
        <v>99</v>
      </c>
      <c r="B33">
        <v>83</v>
      </c>
    </row>
    <row r="34" spans="1:3" x14ac:dyDescent="0.2">
      <c r="A34" t="s">
        <v>97</v>
      </c>
      <c r="B34">
        <v>6</v>
      </c>
    </row>
    <row r="35" spans="1:3" x14ac:dyDescent="0.2">
      <c r="A35" t="s">
        <v>109</v>
      </c>
      <c r="B35" s="51">
        <f>SUM(B29:B34)</f>
        <v>129208</v>
      </c>
      <c r="C35">
        <f>SUM(B30:B34)</f>
        <v>297</v>
      </c>
    </row>
    <row r="37" spans="1:3" ht="13.5" thickBot="1" x14ac:dyDescent="0.25">
      <c r="A37" t="s">
        <v>106</v>
      </c>
    </row>
    <row r="38" spans="1:3" x14ac:dyDescent="0.2">
      <c r="A38" s="65" t="s">
        <v>104</v>
      </c>
      <c r="B38" s="66">
        <v>7</v>
      </c>
    </row>
    <row r="39" spans="1:3" x14ac:dyDescent="0.2">
      <c r="A39" s="67" t="s">
        <v>96</v>
      </c>
      <c r="B39" s="68">
        <v>0</v>
      </c>
    </row>
    <row r="40" spans="1:3" x14ac:dyDescent="0.2">
      <c r="A40" s="67" t="s">
        <v>98</v>
      </c>
      <c r="B40" s="68">
        <v>7</v>
      </c>
    </row>
    <row r="41" spans="1:3" ht="13.5" thickBot="1" x14ac:dyDescent="0.25">
      <c r="A41" s="69" t="s">
        <v>100</v>
      </c>
      <c r="B41" s="70">
        <v>139</v>
      </c>
    </row>
    <row r="42" spans="1:3" x14ac:dyDescent="0.2">
      <c r="A42" s="71" t="s">
        <v>108</v>
      </c>
      <c r="B42">
        <f>SUM(B35:B41)</f>
        <v>129361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2 Stock&amp;C&amp;P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opLeftCell="N1" zoomScaleNormal="100" workbookViewId="0"/>
  </sheetViews>
  <sheetFormatPr defaultRowHeight="12.75" x14ac:dyDescent="0.2"/>
  <cols>
    <col min="1" max="1" width="21.140625" customWidth="1"/>
    <col min="2" max="2" width="8.85546875" customWidth="1"/>
    <col min="3" max="3" width="8.5703125" customWidth="1"/>
    <col min="4" max="4" width="9" customWidth="1"/>
    <col min="5" max="5" width="8.5703125" customWidth="1"/>
    <col min="6" max="6" width="8.5703125" style="48" customWidth="1"/>
    <col min="7" max="7" width="9" customWidth="1"/>
    <col min="8" max="8" width="8.5703125" customWidth="1"/>
    <col min="9" max="9" width="8.5703125" style="48" customWidth="1"/>
    <col min="10" max="10" width="8.5703125" customWidth="1"/>
    <col min="11" max="11" width="9.5703125" customWidth="1"/>
    <col min="12" max="12" width="11.28515625" customWidth="1"/>
    <col min="15" max="15" width="9.28515625" customWidth="1"/>
    <col min="16" max="17" width="9.28515625" bestFit="1" customWidth="1"/>
    <col min="18" max="18" width="9.28515625" customWidth="1"/>
    <col min="19" max="19" width="10" customWidth="1"/>
    <col min="20" max="21" width="9.5703125" customWidth="1"/>
    <col min="22" max="23" width="10" customWidth="1"/>
    <col min="24" max="24" width="9.28515625" customWidth="1"/>
    <col min="25" max="25" width="10" customWidth="1"/>
    <col min="26" max="26" width="10.5703125" customWidth="1"/>
    <col min="27" max="27" width="21.28515625" customWidth="1"/>
  </cols>
  <sheetData>
    <row r="1" spans="1:27" ht="18.75" thickBot="1" x14ac:dyDescent="0.3">
      <c r="A1" s="1" t="s">
        <v>110</v>
      </c>
      <c r="F1"/>
      <c r="I1"/>
    </row>
    <row r="2" spans="1:27" ht="13.5" thickTop="1" x14ac:dyDescent="0.2">
      <c r="A2" s="2" t="s">
        <v>57</v>
      </c>
      <c r="B2" s="3" t="s">
        <v>5</v>
      </c>
      <c r="C2" s="3" t="s">
        <v>0</v>
      </c>
      <c r="D2" s="3" t="s">
        <v>1</v>
      </c>
      <c r="E2" s="3" t="s">
        <v>2</v>
      </c>
      <c r="F2" s="3" t="s">
        <v>28</v>
      </c>
      <c r="G2" s="3" t="s">
        <v>29</v>
      </c>
      <c r="H2" s="3" t="s">
        <v>40</v>
      </c>
      <c r="I2" s="3" t="s">
        <v>41</v>
      </c>
      <c r="J2" s="3" t="s">
        <v>43</v>
      </c>
      <c r="K2" s="4" t="s">
        <v>44</v>
      </c>
      <c r="L2" s="4" t="s">
        <v>58</v>
      </c>
      <c r="M2" s="4" t="s">
        <v>59</v>
      </c>
      <c r="N2" s="4" t="s">
        <v>60</v>
      </c>
      <c r="O2" s="4" t="s">
        <v>7</v>
      </c>
      <c r="P2" s="4" t="s">
        <v>46</v>
      </c>
      <c r="Q2" s="4" t="s">
        <v>31</v>
      </c>
      <c r="R2" s="4" t="s">
        <v>33</v>
      </c>
      <c r="S2" s="4" t="s">
        <v>32</v>
      </c>
      <c r="T2" s="4" t="s">
        <v>34</v>
      </c>
      <c r="U2" s="4" t="s">
        <v>35</v>
      </c>
      <c r="V2" s="4" t="s">
        <v>37</v>
      </c>
      <c r="W2" s="4" t="s">
        <v>38</v>
      </c>
      <c r="X2" s="4" t="s">
        <v>39</v>
      </c>
      <c r="Y2" s="4" t="s">
        <v>8</v>
      </c>
      <c r="Z2" s="4" t="s">
        <v>6</v>
      </c>
      <c r="AA2" s="5" t="s">
        <v>57</v>
      </c>
    </row>
    <row r="3" spans="1:27" x14ac:dyDescent="0.2">
      <c r="A3" s="6" t="s">
        <v>49</v>
      </c>
      <c r="B3" s="7">
        <v>12</v>
      </c>
      <c r="C3" s="7">
        <v>252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K3" s="7">
        <v>0</v>
      </c>
      <c r="L3" s="7">
        <f t="shared" ref="L3:L21" si="0">SUM(B3:K3)</f>
        <v>264</v>
      </c>
      <c r="M3" s="7">
        <v>0</v>
      </c>
      <c r="N3" s="7">
        <v>0</v>
      </c>
      <c r="O3" s="7">
        <f>SUM(L3:N3)</f>
        <v>264</v>
      </c>
      <c r="P3" s="7">
        <v>0</v>
      </c>
      <c r="Q3" s="7">
        <v>0</v>
      </c>
      <c r="R3" s="7"/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f>SUM(P3:X3)</f>
        <v>0</v>
      </c>
      <c r="Z3" s="7">
        <f>SUM(O3,Y3)</f>
        <v>264</v>
      </c>
      <c r="AA3" s="8" t="s">
        <v>49</v>
      </c>
    </row>
    <row r="4" spans="1:27" x14ac:dyDescent="0.2">
      <c r="A4" s="6" t="s">
        <v>23</v>
      </c>
      <c r="B4" s="7">
        <v>460</v>
      </c>
      <c r="C4" s="7">
        <v>413</v>
      </c>
      <c r="D4" s="7">
        <v>85</v>
      </c>
      <c r="E4" s="7">
        <v>825</v>
      </c>
      <c r="F4" s="7">
        <v>60</v>
      </c>
      <c r="G4" s="7">
        <v>158</v>
      </c>
      <c r="H4" s="7">
        <v>1</v>
      </c>
      <c r="I4" s="7">
        <v>26</v>
      </c>
      <c r="J4" s="7">
        <v>0</v>
      </c>
      <c r="K4" s="7"/>
      <c r="L4" s="7">
        <f t="shared" si="0"/>
        <v>2028</v>
      </c>
      <c r="M4" s="7">
        <v>4</v>
      </c>
      <c r="N4" s="7">
        <v>1</v>
      </c>
      <c r="O4" s="7">
        <f>SUM(L4:N4)</f>
        <v>2033</v>
      </c>
      <c r="P4" s="7">
        <v>14</v>
      </c>
      <c r="Q4" s="7">
        <v>29</v>
      </c>
      <c r="R4" s="7"/>
      <c r="S4" s="7">
        <v>0</v>
      </c>
      <c r="T4" s="7">
        <v>0</v>
      </c>
      <c r="U4" s="7">
        <v>4</v>
      </c>
      <c r="V4" s="7">
        <v>35</v>
      </c>
      <c r="W4" s="7">
        <v>45</v>
      </c>
      <c r="X4" s="7">
        <v>3</v>
      </c>
      <c r="Y4" s="7">
        <f t="shared" ref="Y4:Y21" si="1">SUM(P4:X4)</f>
        <v>130</v>
      </c>
      <c r="Z4" s="7">
        <f t="shared" ref="Z4:Z21" si="2">SUM(O4,Y4)</f>
        <v>2163</v>
      </c>
      <c r="AA4" s="8" t="s">
        <v>23</v>
      </c>
    </row>
    <row r="5" spans="1:27" x14ac:dyDescent="0.2">
      <c r="A5" s="6" t="s">
        <v>18</v>
      </c>
      <c r="B5" s="7">
        <v>409</v>
      </c>
      <c r="C5" s="7">
        <v>547</v>
      </c>
      <c r="D5" s="7">
        <v>116</v>
      </c>
      <c r="E5" s="7">
        <v>798</v>
      </c>
      <c r="F5" s="7">
        <v>19</v>
      </c>
      <c r="G5" s="7">
        <v>107</v>
      </c>
      <c r="H5" s="7">
        <v>14</v>
      </c>
      <c r="I5" s="7">
        <v>133</v>
      </c>
      <c r="J5" s="7"/>
      <c r="K5" s="7">
        <v>13</v>
      </c>
      <c r="L5" s="7">
        <f t="shared" si="0"/>
        <v>2156</v>
      </c>
      <c r="M5" s="7">
        <v>5</v>
      </c>
      <c r="N5" s="7">
        <v>0</v>
      </c>
      <c r="O5" s="7">
        <f t="shared" ref="O5:O21" si="3">SUM(L5:N5)</f>
        <v>2161</v>
      </c>
      <c r="P5" s="7">
        <v>29</v>
      </c>
      <c r="Q5" s="7">
        <v>156</v>
      </c>
      <c r="R5" s="7"/>
      <c r="S5" s="7">
        <v>1</v>
      </c>
      <c r="T5" s="7">
        <v>2</v>
      </c>
      <c r="U5" s="7">
        <v>6</v>
      </c>
      <c r="V5" s="7">
        <v>42</v>
      </c>
      <c r="W5" s="7">
        <v>54</v>
      </c>
      <c r="X5" s="7">
        <v>2</v>
      </c>
      <c r="Y5" s="7">
        <f t="shared" si="1"/>
        <v>292</v>
      </c>
      <c r="Z5" s="7">
        <f t="shared" si="2"/>
        <v>2453</v>
      </c>
      <c r="AA5" s="8" t="s">
        <v>18</v>
      </c>
    </row>
    <row r="6" spans="1:27" x14ac:dyDescent="0.2">
      <c r="A6" s="6" t="s">
        <v>9</v>
      </c>
      <c r="B6" s="7">
        <v>1244</v>
      </c>
      <c r="C6" s="7">
        <v>1263</v>
      </c>
      <c r="D6" s="7">
        <v>353</v>
      </c>
      <c r="E6" s="7">
        <v>2049</v>
      </c>
      <c r="F6" s="7">
        <v>119</v>
      </c>
      <c r="G6" s="7">
        <v>410</v>
      </c>
      <c r="H6" s="7">
        <v>31</v>
      </c>
      <c r="I6" s="7">
        <v>64</v>
      </c>
      <c r="J6" s="7"/>
      <c r="K6" s="7">
        <v>0</v>
      </c>
      <c r="L6" s="7">
        <f t="shared" si="0"/>
        <v>5533</v>
      </c>
      <c r="M6" s="7">
        <v>27</v>
      </c>
      <c r="N6" s="7">
        <v>0</v>
      </c>
      <c r="O6" s="7">
        <f t="shared" si="3"/>
        <v>5560</v>
      </c>
      <c r="P6" s="7">
        <v>172</v>
      </c>
      <c r="Q6" s="7">
        <v>108</v>
      </c>
      <c r="R6" s="7"/>
      <c r="S6" s="7">
        <v>17</v>
      </c>
      <c r="T6" s="7">
        <v>4</v>
      </c>
      <c r="U6" s="7">
        <v>2</v>
      </c>
      <c r="V6" s="7">
        <v>365</v>
      </c>
      <c r="W6" s="7">
        <v>110</v>
      </c>
      <c r="X6" s="7">
        <v>21</v>
      </c>
      <c r="Y6" s="7">
        <f t="shared" si="1"/>
        <v>799</v>
      </c>
      <c r="Z6" s="7">
        <f t="shared" si="2"/>
        <v>6359</v>
      </c>
      <c r="AA6" s="8" t="s">
        <v>9</v>
      </c>
    </row>
    <row r="7" spans="1:27" x14ac:dyDescent="0.2">
      <c r="A7" s="6" t="s">
        <v>91</v>
      </c>
      <c r="B7" s="7">
        <v>449</v>
      </c>
      <c r="C7" s="7">
        <v>413</v>
      </c>
      <c r="D7" s="7">
        <v>156</v>
      </c>
      <c r="E7" s="7">
        <v>1155</v>
      </c>
      <c r="F7" s="7">
        <v>88</v>
      </c>
      <c r="G7" s="7">
        <v>196</v>
      </c>
      <c r="H7" s="7">
        <v>1</v>
      </c>
      <c r="I7" s="7">
        <v>13</v>
      </c>
      <c r="J7" s="7"/>
      <c r="K7" s="7">
        <v>0</v>
      </c>
      <c r="L7" s="7">
        <f t="shared" si="0"/>
        <v>2471</v>
      </c>
      <c r="M7" s="7">
        <v>5</v>
      </c>
      <c r="N7" s="7">
        <v>0</v>
      </c>
      <c r="O7" s="7">
        <f t="shared" si="3"/>
        <v>2476</v>
      </c>
      <c r="P7" s="7">
        <v>0</v>
      </c>
      <c r="Q7" s="7">
        <v>13</v>
      </c>
      <c r="R7" s="7"/>
      <c r="S7" s="7">
        <v>0</v>
      </c>
      <c r="T7" s="7">
        <v>1</v>
      </c>
      <c r="U7" s="7">
        <v>1</v>
      </c>
      <c r="V7" s="7">
        <v>30</v>
      </c>
      <c r="W7" s="7">
        <v>28</v>
      </c>
      <c r="X7" s="7">
        <v>3</v>
      </c>
      <c r="Y7" s="7">
        <f t="shared" si="1"/>
        <v>76</v>
      </c>
      <c r="Z7" s="7">
        <f t="shared" si="2"/>
        <v>2552</v>
      </c>
      <c r="AA7" s="73" t="s">
        <v>91</v>
      </c>
    </row>
    <row r="8" spans="1:27" x14ac:dyDescent="0.2">
      <c r="A8" s="6" t="s">
        <v>13</v>
      </c>
      <c r="B8" s="7">
        <v>720</v>
      </c>
      <c r="C8" s="7">
        <v>696</v>
      </c>
      <c r="D8" s="7">
        <v>284</v>
      </c>
      <c r="E8" s="7">
        <v>1437</v>
      </c>
      <c r="F8" s="7">
        <v>95</v>
      </c>
      <c r="G8" s="7">
        <v>256</v>
      </c>
      <c r="H8" s="7">
        <v>5</v>
      </c>
      <c r="I8" s="7">
        <v>22</v>
      </c>
      <c r="J8" s="7"/>
      <c r="K8" s="7">
        <v>0</v>
      </c>
      <c r="L8" s="7">
        <f t="shared" si="0"/>
        <v>3515</v>
      </c>
      <c r="M8" s="7">
        <v>9</v>
      </c>
      <c r="N8" s="7">
        <v>0</v>
      </c>
      <c r="O8" s="7">
        <f t="shared" si="3"/>
        <v>3524</v>
      </c>
      <c r="P8" s="7">
        <v>34</v>
      </c>
      <c r="Q8" s="7">
        <v>68</v>
      </c>
      <c r="R8" s="7"/>
      <c r="S8" s="7">
        <v>13</v>
      </c>
      <c r="T8" s="7">
        <v>27</v>
      </c>
      <c r="U8" s="7">
        <v>5</v>
      </c>
      <c r="V8" s="7">
        <v>118</v>
      </c>
      <c r="W8" s="7">
        <v>22</v>
      </c>
      <c r="X8" s="7">
        <v>2</v>
      </c>
      <c r="Y8" s="7">
        <f t="shared" si="1"/>
        <v>289</v>
      </c>
      <c r="Z8" s="7">
        <f t="shared" si="2"/>
        <v>3813</v>
      </c>
      <c r="AA8" s="8" t="s">
        <v>13</v>
      </c>
    </row>
    <row r="9" spans="1:27" x14ac:dyDescent="0.2">
      <c r="A9" s="6" t="s">
        <v>10</v>
      </c>
      <c r="B9" s="7">
        <v>312</v>
      </c>
      <c r="C9" s="7">
        <v>510</v>
      </c>
      <c r="D9" s="7">
        <v>117</v>
      </c>
      <c r="E9" s="7">
        <v>925</v>
      </c>
      <c r="F9" s="7">
        <v>19</v>
      </c>
      <c r="G9" s="7">
        <v>107</v>
      </c>
      <c r="H9" s="7">
        <v>1</v>
      </c>
      <c r="I9" s="7">
        <v>31</v>
      </c>
      <c r="J9" s="7"/>
      <c r="K9" s="7">
        <v>460</v>
      </c>
      <c r="L9" s="7">
        <f t="shared" si="0"/>
        <v>2482</v>
      </c>
      <c r="M9" s="7">
        <v>7</v>
      </c>
      <c r="N9" s="7">
        <v>0</v>
      </c>
      <c r="O9" s="7">
        <f t="shared" si="3"/>
        <v>2489</v>
      </c>
      <c r="P9" s="7">
        <v>11</v>
      </c>
      <c r="Q9" s="7">
        <v>32</v>
      </c>
      <c r="R9" s="7"/>
      <c r="S9" s="7">
        <v>0</v>
      </c>
      <c r="T9" s="7">
        <v>0</v>
      </c>
      <c r="U9" s="7">
        <v>7</v>
      </c>
      <c r="V9" s="7">
        <v>39</v>
      </c>
      <c r="W9" s="7">
        <v>43</v>
      </c>
      <c r="X9" s="7">
        <v>2</v>
      </c>
      <c r="Y9" s="7">
        <f t="shared" si="1"/>
        <v>134</v>
      </c>
      <c r="Z9" s="7">
        <f t="shared" si="2"/>
        <v>2623</v>
      </c>
      <c r="AA9" s="8" t="s">
        <v>10</v>
      </c>
    </row>
    <row r="10" spans="1:27" x14ac:dyDescent="0.2">
      <c r="A10" s="6" t="s">
        <v>16</v>
      </c>
      <c r="B10" s="7">
        <v>897</v>
      </c>
      <c r="C10" s="7">
        <v>797</v>
      </c>
      <c r="D10" s="7">
        <v>510</v>
      </c>
      <c r="E10" s="7">
        <v>1098</v>
      </c>
      <c r="F10" s="7">
        <v>478</v>
      </c>
      <c r="G10" s="7">
        <v>208</v>
      </c>
      <c r="H10" s="7">
        <v>1</v>
      </c>
      <c r="I10" s="7">
        <v>32</v>
      </c>
      <c r="J10" s="7"/>
      <c r="K10" s="7">
        <v>0</v>
      </c>
      <c r="L10" s="7">
        <f t="shared" si="0"/>
        <v>4021</v>
      </c>
      <c r="M10" s="7">
        <v>4</v>
      </c>
      <c r="N10" s="7">
        <v>1</v>
      </c>
      <c r="O10" s="7">
        <f t="shared" si="3"/>
        <v>4026</v>
      </c>
      <c r="P10" s="7">
        <v>83</v>
      </c>
      <c r="Q10" s="7">
        <v>13</v>
      </c>
      <c r="R10" s="7"/>
      <c r="S10" s="7">
        <v>0</v>
      </c>
      <c r="T10" s="7">
        <v>10</v>
      </c>
      <c r="U10" s="7">
        <v>7</v>
      </c>
      <c r="V10" s="7">
        <v>125</v>
      </c>
      <c r="W10" s="7">
        <v>72</v>
      </c>
      <c r="X10" s="7">
        <v>2</v>
      </c>
      <c r="Y10" s="7">
        <f t="shared" si="1"/>
        <v>312</v>
      </c>
      <c r="Z10" s="7">
        <f t="shared" si="2"/>
        <v>4338</v>
      </c>
      <c r="AA10" s="8" t="s">
        <v>16</v>
      </c>
    </row>
    <row r="11" spans="1:27" x14ac:dyDescent="0.2">
      <c r="A11" s="6" t="s">
        <v>21</v>
      </c>
      <c r="B11" s="7">
        <v>482</v>
      </c>
      <c r="C11" s="7">
        <v>744</v>
      </c>
      <c r="D11" s="7">
        <v>230</v>
      </c>
      <c r="E11" s="7">
        <v>1497</v>
      </c>
      <c r="F11" s="7">
        <v>79</v>
      </c>
      <c r="G11" s="7">
        <v>289</v>
      </c>
      <c r="H11" s="7">
        <v>5</v>
      </c>
      <c r="I11" s="7">
        <v>37</v>
      </c>
      <c r="J11" s="7"/>
      <c r="K11" s="7">
        <v>0</v>
      </c>
      <c r="L11" s="7">
        <f t="shared" si="0"/>
        <v>3363</v>
      </c>
      <c r="M11" s="7">
        <v>10</v>
      </c>
      <c r="N11" s="7">
        <v>0</v>
      </c>
      <c r="O11" s="7">
        <f t="shared" si="3"/>
        <v>3373</v>
      </c>
      <c r="P11" s="7">
        <v>41</v>
      </c>
      <c r="Q11" s="7">
        <v>25</v>
      </c>
      <c r="R11" s="7"/>
      <c r="S11" s="7">
        <v>0</v>
      </c>
      <c r="T11" s="7">
        <v>0</v>
      </c>
      <c r="U11" s="7">
        <v>2</v>
      </c>
      <c r="V11" s="7">
        <v>136</v>
      </c>
      <c r="W11" s="7">
        <v>83</v>
      </c>
      <c r="X11" s="7">
        <v>19</v>
      </c>
      <c r="Y11" s="7">
        <f t="shared" si="1"/>
        <v>306</v>
      </c>
      <c r="Z11" s="7">
        <f t="shared" si="2"/>
        <v>3679</v>
      </c>
      <c r="AA11" s="8" t="s">
        <v>21</v>
      </c>
    </row>
    <row r="12" spans="1:27" x14ac:dyDescent="0.2">
      <c r="A12" s="6" t="s">
        <v>15</v>
      </c>
      <c r="B12" s="7">
        <v>446</v>
      </c>
      <c r="C12" s="7">
        <v>581</v>
      </c>
      <c r="D12" s="7">
        <v>248</v>
      </c>
      <c r="E12" s="7">
        <v>1266</v>
      </c>
      <c r="F12" s="7">
        <v>69</v>
      </c>
      <c r="G12" s="7">
        <v>236</v>
      </c>
      <c r="H12" s="7">
        <v>5</v>
      </c>
      <c r="I12" s="7">
        <v>23</v>
      </c>
      <c r="J12" s="7"/>
      <c r="K12" s="7">
        <v>0</v>
      </c>
      <c r="L12" s="7">
        <f t="shared" si="0"/>
        <v>2874</v>
      </c>
      <c r="M12" s="7">
        <v>5</v>
      </c>
      <c r="N12" s="7">
        <v>0</v>
      </c>
      <c r="O12" s="7">
        <f t="shared" si="3"/>
        <v>2879</v>
      </c>
      <c r="P12" s="7">
        <v>26</v>
      </c>
      <c r="Q12" s="7">
        <v>16</v>
      </c>
      <c r="R12" s="7"/>
      <c r="S12" s="7">
        <v>0</v>
      </c>
      <c r="T12" s="7">
        <v>0</v>
      </c>
      <c r="U12" s="7">
        <v>0</v>
      </c>
      <c r="V12" s="7">
        <v>130</v>
      </c>
      <c r="W12" s="7">
        <v>78</v>
      </c>
      <c r="X12" s="7">
        <v>22</v>
      </c>
      <c r="Y12" s="7">
        <f t="shared" si="1"/>
        <v>272</v>
      </c>
      <c r="Z12" s="7">
        <f t="shared" si="2"/>
        <v>3151</v>
      </c>
      <c r="AA12" s="8" t="s">
        <v>15</v>
      </c>
    </row>
    <row r="13" spans="1:27" x14ac:dyDescent="0.2">
      <c r="A13" s="6" t="s">
        <v>24</v>
      </c>
      <c r="B13" s="7">
        <v>7</v>
      </c>
      <c r="C13" s="7">
        <v>13</v>
      </c>
      <c r="D13" s="7">
        <v>1</v>
      </c>
      <c r="E13" s="7">
        <v>0</v>
      </c>
      <c r="F13" s="7">
        <v>3</v>
      </c>
      <c r="G13" s="7">
        <v>1</v>
      </c>
      <c r="H13" s="7">
        <v>0</v>
      </c>
      <c r="I13" s="7">
        <v>0</v>
      </c>
      <c r="J13" s="7"/>
      <c r="K13" s="7">
        <v>0</v>
      </c>
      <c r="L13" s="7">
        <f t="shared" si="0"/>
        <v>25</v>
      </c>
      <c r="M13" s="7">
        <v>0</v>
      </c>
      <c r="N13" s="7">
        <v>0</v>
      </c>
      <c r="O13" s="7">
        <f t="shared" si="3"/>
        <v>25</v>
      </c>
      <c r="P13" s="7">
        <v>10</v>
      </c>
      <c r="Q13" s="7">
        <v>2</v>
      </c>
      <c r="R13" s="7"/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>
        <f t="shared" si="1"/>
        <v>13</v>
      </c>
      <c r="Z13" s="7">
        <f t="shared" si="2"/>
        <v>38</v>
      </c>
      <c r="AA13" s="8" t="s">
        <v>24</v>
      </c>
    </row>
    <row r="14" spans="1:27" x14ac:dyDescent="0.2">
      <c r="A14" s="6" t="s">
        <v>20</v>
      </c>
      <c r="B14" s="7">
        <v>995</v>
      </c>
      <c r="C14" s="7">
        <v>1106</v>
      </c>
      <c r="D14" s="7">
        <v>211</v>
      </c>
      <c r="E14" s="7">
        <v>1363</v>
      </c>
      <c r="F14" s="7">
        <v>64</v>
      </c>
      <c r="G14" s="7">
        <v>288</v>
      </c>
      <c r="H14" s="7">
        <v>8</v>
      </c>
      <c r="I14" s="7">
        <v>79</v>
      </c>
      <c r="J14" s="7"/>
      <c r="K14" s="7">
        <v>0</v>
      </c>
      <c r="L14" s="7">
        <f t="shared" si="0"/>
        <v>4114</v>
      </c>
      <c r="M14" s="7">
        <v>30</v>
      </c>
      <c r="N14" s="7">
        <v>0</v>
      </c>
      <c r="O14" s="7">
        <f t="shared" si="3"/>
        <v>4144</v>
      </c>
      <c r="P14" s="7">
        <v>92</v>
      </c>
      <c r="Q14" s="7">
        <v>47</v>
      </c>
      <c r="R14" s="7"/>
      <c r="S14" s="7">
        <v>1</v>
      </c>
      <c r="T14" s="7">
        <v>0</v>
      </c>
      <c r="U14" s="7">
        <v>4</v>
      </c>
      <c r="V14" s="7">
        <v>196</v>
      </c>
      <c r="W14" s="7">
        <v>56</v>
      </c>
      <c r="X14" s="7">
        <v>2</v>
      </c>
      <c r="Y14" s="7">
        <f t="shared" si="1"/>
        <v>398</v>
      </c>
      <c r="Z14" s="7">
        <f t="shared" si="2"/>
        <v>4542</v>
      </c>
      <c r="AA14" s="8" t="s">
        <v>20</v>
      </c>
    </row>
    <row r="15" spans="1:27" x14ac:dyDescent="0.2">
      <c r="A15" s="6" t="s">
        <v>22</v>
      </c>
      <c r="B15" s="7">
        <v>291</v>
      </c>
      <c r="C15" s="7">
        <v>426</v>
      </c>
      <c r="D15" s="7">
        <v>329</v>
      </c>
      <c r="E15" s="7">
        <v>1191</v>
      </c>
      <c r="F15" s="7">
        <v>23</v>
      </c>
      <c r="G15" s="7">
        <v>104</v>
      </c>
      <c r="H15" s="7">
        <v>1</v>
      </c>
      <c r="I15" s="7">
        <v>14</v>
      </c>
      <c r="J15" s="7"/>
      <c r="K15" s="7">
        <v>0</v>
      </c>
      <c r="L15" s="7">
        <f t="shared" si="0"/>
        <v>2379</v>
      </c>
      <c r="M15" s="7">
        <v>9</v>
      </c>
      <c r="N15" s="7">
        <v>1</v>
      </c>
      <c r="O15" s="7">
        <f t="shared" si="3"/>
        <v>2389</v>
      </c>
      <c r="P15" s="7">
        <v>14</v>
      </c>
      <c r="Q15" s="7">
        <v>17</v>
      </c>
      <c r="R15" s="7"/>
      <c r="S15" s="7">
        <v>0</v>
      </c>
      <c r="T15" s="7">
        <v>0</v>
      </c>
      <c r="U15" s="7">
        <v>2</v>
      </c>
      <c r="V15" s="7">
        <v>67</v>
      </c>
      <c r="W15" s="7">
        <v>68</v>
      </c>
      <c r="X15" s="7">
        <v>9</v>
      </c>
      <c r="Y15" s="7">
        <f t="shared" si="1"/>
        <v>177</v>
      </c>
      <c r="Z15" s="7">
        <f t="shared" si="2"/>
        <v>2566</v>
      </c>
      <c r="AA15" s="8" t="s">
        <v>22</v>
      </c>
    </row>
    <row r="16" spans="1:27" x14ac:dyDescent="0.2">
      <c r="A16" s="6" t="s">
        <v>14</v>
      </c>
      <c r="B16" s="7">
        <v>456</v>
      </c>
      <c r="C16" s="7">
        <v>620</v>
      </c>
      <c r="D16" s="7">
        <v>178</v>
      </c>
      <c r="E16" s="7">
        <v>1208</v>
      </c>
      <c r="F16" s="7">
        <v>81</v>
      </c>
      <c r="G16" s="7">
        <v>248</v>
      </c>
      <c r="H16" s="7">
        <v>0</v>
      </c>
      <c r="I16" s="7">
        <v>55</v>
      </c>
      <c r="J16" s="7"/>
      <c r="K16" s="7">
        <v>0</v>
      </c>
      <c r="L16" s="7">
        <f t="shared" si="0"/>
        <v>2846</v>
      </c>
      <c r="M16" s="7">
        <v>10</v>
      </c>
      <c r="N16" s="7">
        <v>1</v>
      </c>
      <c r="O16" s="7">
        <f t="shared" si="3"/>
        <v>2857</v>
      </c>
      <c r="P16" s="7">
        <v>36</v>
      </c>
      <c r="Q16" s="7">
        <v>19</v>
      </c>
      <c r="R16" s="7"/>
      <c r="S16" s="7">
        <v>2</v>
      </c>
      <c r="T16" s="7">
        <v>0</v>
      </c>
      <c r="U16" s="7">
        <v>0</v>
      </c>
      <c r="V16" s="7">
        <v>142</v>
      </c>
      <c r="W16" s="7">
        <v>80</v>
      </c>
      <c r="X16" s="7">
        <v>2</v>
      </c>
      <c r="Y16" s="7">
        <f t="shared" si="1"/>
        <v>281</v>
      </c>
      <c r="Z16" s="7">
        <f t="shared" si="2"/>
        <v>3138</v>
      </c>
      <c r="AA16" s="8" t="s">
        <v>14</v>
      </c>
    </row>
    <row r="17" spans="1:36" x14ac:dyDescent="0.2">
      <c r="A17" s="6" t="s">
        <v>11</v>
      </c>
      <c r="B17" s="7">
        <v>279</v>
      </c>
      <c r="C17" s="7">
        <v>410</v>
      </c>
      <c r="D17" s="7">
        <v>94</v>
      </c>
      <c r="E17" s="7">
        <v>830</v>
      </c>
      <c r="F17" s="7">
        <v>49</v>
      </c>
      <c r="G17" s="7">
        <v>128</v>
      </c>
      <c r="H17" s="7">
        <v>2</v>
      </c>
      <c r="I17" s="7">
        <v>24</v>
      </c>
      <c r="J17" s="7"/>
      <c r="K17" s="7">
        <v>0</v>
      </c>
      <c r="L17" s="7">
        <f t="shared" si="0"/>
        <v>1816</v>
      </c>
      <c r="M17" s="7">
        <v>7</v>
      </c>
      <c r="N17" s="7">
        <v>0</v>
      </c>
      <c r="O17" s="7">
        <f t="shared" si="3"/>
        <v>1823</v>
      </c>
      <c r="P17" s="7">
        <v>12</v>
      </c>
      <c r="Q17" s="7">
        <v>25</v>
      </c>
      <c r="R17" s="7"/>
      <c r="S17" s="7">
        <v>0</v>
      </c>
      <c r="T17" s="7">
        <v>1</v>
      </c>
      <c r="U17" s="7">
        <v>3</v>
      </c>
      <c r="V17" s="7">
        <v>56</v>
      </c>
      <c r="W17" s="7">
        <v>70</v>
      </c>
      <c r="X17" s="7">
        <v>9</v>
      </c>
      <c r="Y17" s="7">
        <f t="shared" si="1"/>
        <v>176</v>
      </c>
      <c r="Z17" s="7">
        <f t="shared" si="2"/>
        <v>1999</v>
      </c>
      <c r="AA17" s="8" t="s">
        <v>11</v>
      </c>
    </row>
    <row r="18" spans="1:36" x14ac:dyDescent="0.2">
      <c r="A18" s="6" t="s">
        <v>17</v>
      </c>
      <c r="B18" s="7">
        <v>229</v>
      </c>
      <c r="C18" s="7">
        <v>361</v>
      </c>
      <c r="D18" s="7">
        <v>96</v>
      </c>
      <c r="E18" s="7">
        <v>633</v>
      </c>
      <c r="F18" s="7">
        <v>34</v>
      </c>
      <c r="G18" s="7">
        <v>112</v>
      </c>
      <c r="H18" s="7">
        <v>2</v>
      </c>
      <c r="I18" s="7">
        <v>24</v>
      </c>
      <c r="J18" s="7"/>
      <c r="K18" s="7">
        <v>0</v>
      </c>
      <c r="L18" s="7">
        <f t="shared" si="0"/>
        <v>1491</v>
      </c>
      <c r="M18" s="7">
        <v>4</v>
      </c>
      <c r="N18" s="7">
        <v>0</v>
      </c>
      <c r="O18" s="7">
        <f t="shared" si="3"/>
        <v>1495</v>
      </c>
      <c r="P18" s="7">
        <v>13</v>
      </c>
      <c r="Q18" s="7">
        <v>27</v>
      </c>
      <c r="R18" s="7"/>
      <c r="S18" s="7">
        <v>0</v>
      </c>
      <c r="T18" s="7">
        <v>0</v>
      </c>
      <c r="U18" s="7">
        <v>2</v>
      </c>
      <c r="V18" s="7">
        <v>74</v>
      </c>
      <c r="W18" s="7">
        <v>53</v>
      </c>
      <c r="X18" s="7">
        <v>3</v>
      </c>
      <c r="Y18" s="7">
        <f t="shared" si="1"/>
        <v>172</v>
      </c>
      <c r="Z18" s="7">
        <f t="shared" si="2"/>
        <v>1667</v>
      </c>
      <c r="AA18" s="8" t="s">
        <v>17</v>
      </c>
    </row>
    <row r="19" spans="1:36" x14ac:dyDescent="0.2">
      <c r="A19" s="6" t="s">
        <v>53</v>
      </c>
      <c r="B19" s="7">
        <v>0</v>
      </c>
      <c r="C19" s="7">
        <v>0</v>
      </c>
      <c r="D19" s="7">
        <v>26</v>
      </c>
      <c r="E19" s="7">
        <v>37</v>
      </c>
      <c r="F19" s="7">
        <v>0</v>
      </c>
      <c r="G19" s="7">
        <v>0</v>
      </c>
      <c r="H19" s="7">
        <v>0</v>
      </c>
      <c r="I19" s="7">
        <v>0</v>
      </c>
      <c r="J19" s="7"/>
      <c r="K19" s="7">
        <v>0</v>
      </c>
      <c r="L19" s="7">
        <f t="shared" si="0"/>
        <v>63</v>
      </c>
      <c r="M19" s="7">
        <v>0</v>
      </c>
      <c r="N19" s="7">
        <v>0</v>
      </c>
      <c r="O19" s="7">
        <f t="shared" si="3"/>
        <v>63</v>
      </c>
      <c r="P19" s="7">
        <v>0</v>
      </c>
      <c r="Q19" s="7">
        <v>0</v>
      </c>
      <c r="R19" s="7"/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f t="shared" si="1"/>
        <v>0</v>
      </c>
      <c r="Z19" s="7">
        <f t="shared" si="2"/>
        <v>63</v>
      </c>
      <c r="AA19" s="8" t="s">
        <v>53</v>
      </c>
    </row>
    <row r="20" spans="1:36" x14ac:dyDescent="0.2">
      <c r="A20" s="6" t="s">
        <v>50</v>
      </c>
      <c r="B20" s="7">
        <v>222</v>
      </c>
      <c r="C20" s="7">
        <v>2</v>
      </c>
      <c r="D20" s="7">
        <v>1</v>
      </c>
      <c r="E20" s="7">
        <v>11</v>
      </c>
      <c r="F20" s="7">
        <v>0</v>
      </c>
      <c r="G20" s="7">
        <v>0</v>
      </c>
      <c r="H20" s="7">
        <v>0</v>
      </c>
      <c r="I20" s="7">
        <v>0</v>
      </c>
      <c r="J20" s="7"/>
      <c r="K20" s="7">
        <v>0</v>
      </c>
      <c r="L20" s="7">
        <f t="shared" si="0"/>
        <v>236</v>
      </c>
      <c r="M20" s="7">
        <v>0</v>
      </c>
      <c r="N20" s="7">
        <v>0</v>
      </c>
      <c r="O20" s="7">
        <f t="shared" si="3"/>
        <v>236</v>
      </c>
      <c r="P20" s="7"/>
      <c r="Q20" s="7">
        <v>1</v>
      </c>
      <c r="R20" s="7"/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f t="shared" si="1"/>
        <v>1</v>
      </c>
      <c r="Z20" s="7">
        <f t="shared" si="2"/>
        <v>237</v>
      </c>
      <c r="AA20" s="8" t="s">
        <v>50</v>
      </c>
    </row>
    <row r="21" spans="1:36" ht="13.5" thickBot="1" x14ac:dyDescent="0.25">
      <c r="A21" s="41" t="s">
        <v>86</v>
      </c>
      <c r="B21" s="7">
        <v>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/>
      <c r="K21" s="7">
        <v>0</v>
      </c>
      <c r="L21" s="7">
        <f t="shared" si="0"/>
        <v>2</v>
      </c>
      <c r="M21" s="7">
        <v>0</v>
      </c>
      <c r="N21" s="7">
        <v>0</v>
      </c>
      <c r="O21" s="7">
        <f t="shared" si="3"/>
        <v>2</v>
      </c>
      <c r="P21" s="7">
        <v>0</v>
      </c>
      <c r="Q21" s="7">
        <v>0</v>
      </c>
      <c r="R21" s="7"/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f t="shared" si="1"/>
        <v>0</v>
      </c>
      <c r="Z21" s="7">
        <f t="shared" si="2"/>
        <v>2</v>
      </c>
      <c r="AA21" s="73" t="s">
        <v>86</v>
      </c>
    </row>
    <row r="22" spans="1:36" ht="14.25" thickTop="1" thickBot="1" x14ac:dyDescent="0.25">
      <c r="A22" s="11" t="s">
        <v>4</v>
      </c>
      <c r="B22" s="12">
        <f t="shared" ref="B22:Z22" si="4">SUM(B3:B21)</f>
        <v>7912</v>
      </c>
      <c r="C22" s="12">
        <f t="shared" si="4"/>
        <v>9154</v>
      </c>
      <c r="D22" s="12">
        <f t="shared" si="4"/>
        <v>3035</v>
      </c>
      <c r="E22" s="12">
        <f t="shared" si="4"/>
        <v>16323</v>
      </c>
      <c r="F22" s="12">
        <f t="shared" si="4"/>
        <v>1280</v>
      </c>
      <c r="G22" s="12">
        <f t="shared" si="4"/>
        <v>2848</v>
      </c>
      <c r="H22" s="12">
        <f t="shared" si="4"/>
        <v>77</v>
      </c>
      <c r="I22" s="12">
        <f t="shared" si="4"/>
        <v>577</v>
      </c>
      <c r="J22" s="12">
        <f t="shared" si="4"/>
        <v>0</v>
      </c>
      <c r="K22" s="12">
        <f>SUM(K3:K21)</f>
        <v>473</v>
      </c>
      <c r="L22" s="12">
        <f t="shared" si="4"/>
        <v>41679</v>
      </c>
      <c r="M22" s="12">
        <f t="shared" si="4"/>
        <v>136</v>
      </c>
      <c r="N22" s="12">
        <f t="shared" si="4"/>
        <v>4</v>
      </c>
      <c r="O22" s="12">
        <f t="shared" si="4"/>
        <v>41819</v>
      </c>
      <c r="P22" s="12">
        <f t="shared" si="4"/>
        <v>587</v>
      </c>
      <c r="Q22" s="12">
        <f t="shared" si="4"/>
        <v>598</v>
      </c>
      <c r="R22" s="12">
        <f t="shared" si="4"/>
        <v>0</v>
      </c>
      <c r="S22" s="12">
        <f t="shared" si="4"/>
        <v>34</v>
      </c>
      <c r="T22" s="12">
        <f t="shared" si="4"/>
        <v>45</v>
      </c>
      <c r="U22" s="12">
        <f t="shared" si="4"/>
        <v>45</v>
      </c>
      <c r="V22" s="12">
        <f t="shared" si="4"/>
        <v>1556</v>
      </c>
      <c r="W22" s="12">
        <f t="shared" si="4"/>
        <v>862</v>
      </c>
      <c r="X22" s="12">
        <f t="shared" si="4"/>
        <v>101</v>
      </c>
      <c r="Y22" s="12">
        <f t="shared" si="4"/>
        <v>3828</v>
      </c>
      <c r="Z22" s="12">
        <f t="shared" si="4"/>
        <v>45647</v>
      </c>
      <c r="AA22" s="13" t="s">
        <v>4</v>
      </c>
    </row>
    <row r="23" spans="1:36" ht="13.5" thickTop="1" x14ac:dyDescent="0.2">
      <c r="F23"/>
      <c r="I23"/>
      <c r="Z23" s="19">
        <f>SUM(O22,Y22)</f>
        <v>45647</v>
      </c>
    </row>
    <row r="24" spans="1:36" x14ac:dyDescent="0.2">
      <c r="A24" s="48"/>
      <c r="B24" s="48"/>
      <c r="C24" s="48"/>
      <c r="D24" s="48"/>
      <c r="E24" s="48"/>
      <c r="G24" s="48"/>
      <c r="H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71"/>
      <c r="AA24" s="48"/>
      <c r="AI24" t="s">
        <v>27</v>
      </c>
      <c r="AJ24" t="s">
        <v>27</v>
      </c>
    </row>
    <row r="26" spans="1:36" ht="15" x14ac:dyDescent="0.25">
      <c r="A26" s="63"/>
      <c r="B26" s="63"/>
      <c r="C26" s="63"/>
      <c r="D26" s="63"/>
      <c r="E26" s="63"/>
      <c r="F26" s="72"/>
      <c r="G26" s="63"/>
      <c r="H26" s="63"/>
      <c r="I26" s="72"/>
      <c r="J26" s="63"/>
      <c r="K26" s="63"/>
      <c r="L26" s="63"/>
      <c r="M26" s="63"/>
      <c r="N26" s="63"/>
      <c r="O26" s="63"/>
      <c r="P26" s="63"/>
      <c r="Q26" s="63"/>
      <c r="R26" s="63"/>
    </row>
    <row r="27" spans="1:36" ht="15" x14ac:dyDescent="0.25">
      <c r="A27" s="63"/>
      <c r="B27" s="63"/>
      <c r="C27" s="63"/>
      <c r="D27" s="63"/>
      <c r="E27" s="63"/>
      <c r="F27" s="72"/>
      <c r="G27" s="63"/>
      <c r="H27" s="63"/>
      <c r="I27" s="72"/>
      <c r="J27" s="63"/>
      <c r="K27" s="63"/>
      <c r="L27" s="63"/>
      <c r="M27" s="63"/>
      <c r="N27" s="63"/>
      <c r="O27" s="63"/>
      <c r="P27" s="63"/>
      <c r="Q27" s="63"/>
      <c r="R27" s="63"/>
    </row>
    <row r="28" spans="1:36" ht="15" x14ac:dyDescent="0.25">
      <c r="A28" s="63"/>
      <c r="B28" s="63"/>
      <c r="C28" s="63"/>
      <c r="D28" s="63"/>
      <c r="E28" s="63"/>
      <c r="F28" s="72"/>
      <c r="G28" s="63"/>
      <c r="H28" s="63"/>
      <c r="I28" s="72"/>
      <c r="J28" s="63"/>
      <c r="K28" s="63"/>
      <c r="L28" s="63"/>
      <c r="M28" s="63"/>
      <c r="N28" s="63"/>
      <c r="O28" s="63"/>
      <c r="P28" s="63"/>
      <c r="Q28" s="63"/>
      <c r="R28" s="63"/>
    </row>
    <row r="29" spans="1:36" ht="15" x14ac:dyDescent="0.25">
      <c r="A29" s="63"/>
      <c r="B29" s="63"/>
      <c r="C29" s="63"/>
      <c r="D29" s="63"/>
      <c r="E29" s="63"/>
      <c r="F29" s="72"/>
      <c r="G29" s="63"/>
      <c r="H29" s="63"/>
      <c r="I29" s="72"/>
      <c r="J29" s="63"/>
      <c r="K29" s="63"/>
      <c r="L29" s="63"/>
      <c r="M29" s="63"/>
      <c r="N29" s="63"/>
      <c r="O29" s="63"/>
      <c r="P29" s="63"/>
      <c r="Q29" s="63"/>
      <c r="R29" s="63"/>
    </row>
    <row r="30" spans="1:36" ht="15" x14ac:dyDescent="0.25">
      <c r="A30" s="63"/>
      <c r="B30" s="63"/>
      <c r="C30" s="63"/>
      <c r="D30" s="63"/>
      <c r="E30" s="63"/>
      <c r="F30" s="72"/>
      <c r="G30" s="63"/>
      <c r="H30" s="63"/>
      <c r="I30" s="72"/>
      <c r="J30" s="63"/>
      <c r="K30" s="63"/>
      <c r="L30" s="63"/>
      <c r="M30" s="63"/>
      <c r="N30" s="63"/>
      <c r="O30" s="63"/>
      <c r="P30" s="63"/>
      <c r="Q30" s="63"/>
      <c r="R30" s="63"/>
    </row>
    <row r="31" spans="1:36" ht="15" x14ac:dyDescent="0.25">
      <c r="A31" s="63"/>
      <c r="B31" s="63"/>
      <c r="C31" s="63"/>
      <c r="D31" s="63"/>
      <c r="E31" s="63"/>
      <c r="F31" s="72"/>
      <c r="G31" s="63"/>
      <c r="H31" s="63"/>
      <c r="I31" s="72"/>
      <c r="J31" s="63"/>
      <c r="K31" s="63"/>
      <c r="L31" s="63"/>
      <c r="M31" s="63"/>
      <c r="N31" s="63"/>
      <c r="O31" s="63"/>
      <c r="P31" s="63"/>
      <c r="Q31" s="63"/>
      <c r="R31" s="63"/>
    </row>
    <row r="32" spans="1:36" ht="15" x14ac:dyDescent="0.25">
      <c r="A32" s="63"/>
      <c r="B32" s="63"/>
      <c r="C32" s="63"/>
      <c r="D32" s="63"/>
      <c r="E32" s="63"/>
      <c r="F32" s="72"/>
      <c r="G32" s="63"/>
      <c r="H32" s="63"/>
      <c r="I32" s="72"/>
      <c r="J32" s="63"/>
      <c r="K32" s="63"/>
      <c r="L32" s="63"/>
      <c r="M32" s="63"/>
      <c r="N32" s="63"/>
      <c r="O32" s="63"/>
      <c r="P32" s="63"/>
      <c r="Q32" s="63"/>
      <c r="R32" s="63"/>
    </row>
    <row r="33" spans="1:18" ht="15" x14ac:dyDescent="0.25">
      <c r="A33" s="63"/>
      <c r="B33" s="63"/>
      <c r="C33" s="63"/>
      <c r="D33" s="63"/>
      <c r="E33" s="63"/>
      <c r="F33" s="72"/>
      <c r="G33" s="63"/>
      <c r="H33" s="63"/>
      <c r="I33" s="72"/>
      <c r="J33" s="63"/>
      <c r="K33" s="63"/>
      <c r="L33" s="63"/>
      <c r="M33" s="63"/>
      <c r="N33" s="63"/>
      <c r="O33" s="63"/>
      <c r="P33" s="63"/>
      <c r="Q33" s="63"/>
      <c r="R33" s="63"/>
    </row>
    <row r="34" spans="1:18" ht="15" x14ac:dyDescent="0.25">
      <c r="A34" s="63"/>
      <c r="B34" s="63"/>
      <c r="C34" s="63"/>
      <c r="D34" s="63"/>
      <c r="E34" s="63"/>
      <c r="F34" s="72"/>
      <c r="G34" s="63"/>
      <c r="H34" s="63"/>
      <c r="I34" s="72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15" x14ac:dyDescent="0.25">
      <c r="A35" s="63"/>
      <c r="B35" s="63"/>
      <c r="C35" s="63"/>
      <c r="D35" s="63"/>
      <c r="E35" s="63"/>
      <c r="F35" s="72"/>
      <c r="G35" s="63"/>
      <c r="H35" s="63"/>
      <c r="I35" s="72"/>
      <c r="J35" s="63"/>
      <c r="K35" s="63"/>
      <c r="L35" s="63"/>
      <c r="M35" s="63"/>
      <c r="N35" s="63"/>
      <c r="O35" s="63"/>
      <c r="P35" s="63"/>
      <c r="Q35" s="63"/>
      <c r="R35" s="63"/>
    </row>
    <row r="36" spans="1:18" ht="15" x14ac:dyDescent="0.25">
      <c r="A36" s="63"/>
      <c r="B36" s="63"/>
      <c r="C36" s="63"/>
      <c r="D36" s="63"/>
      <c r="E36" s="63"/>
      <c r="F36" s="72"/>
      <c r="G36" s="63"/>
      <c r="H36" s="63"/>
      <c r="I36" s="72"/>
      <c r="J36" s="63"/>
      <c r="K36" s="63"/>
      <c r="L36" s="63"/>
      <c r="M36" s="63"/>
      <c r="N36" s="63"/>
      <c r="O36" s="63"/>
      <c r="P36" s="63"/>
      <c r="Q36" s="63"/>
      <c r="R36" s="63"/>
    </row>
    <row r="37" spans="1:18" ht="15" x14ac:dyDescent="0.25">
      <c r="A37" s="63"/>
      <c r="B37" s="63"/>
      <c r="C37" s="63"/>
      <c r="D37" s="63"/>
      <c r="E37" s="63"/>
      <c r="F37" s="72"/>
      <c r="G37" s="63"/>
      <c r="H37" s="63"/>
      <c r="I37" s="72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15" x14ac:dyDescent="0.25">
      <c r="A38" s="63"/>
      <c r="B38" s="63"/>
      <c r="C38" s="63"/>
      <c r="D38" s="63"/>
      <c r="E38" s="63"/>
      <c r="F38" s="72"/>
      <c r="G38" s="63"/>
      <c r="H38" s="63"/>
      <c r="I38" s="72"/>
      <c r="J38" s="63"/>
      <c r="K38" s="63"/>
      <c r="L38" s="63"/>
      <c r="M38" s="63"/>
      <c r="N38" s="63"/>
      <c r="O38" s="63"/>
      <c r="P38" s="63"/>
      <c r="Q38" s="63"/>
      <c r="R38" s="63"/>
    </row>
    <row r="39" spans="1:18" ht="15" x14ac:dyDescent="0.25">
      <c r="A39" s="63"/>
      <c r="B39" s="63"/>
      <c r="C39" s="63"/>
      <c r="D39" s="63"/>
      <c r="E39" s="63"/>
      <c r="F39" s="72"/>
      <c r="G39" s="63"/>
      <c r="H39" s="63"/>
      <c r="I39" s="72"/>
      <c r="J39" s="63"/>
      <c r="K39" s="63"/>
      <c r="L39" s="63"/>
      <c r="M39" s="63"/>
      <c r="N39" s="63"/>
      <c r="O39" s="63"/>
      <c r="P39" s="63"/>
      <c r="Q39" s="63"/>
      <c r="R39" s="63"/>
    </row>
    <row r="40" spans="1:18" ht="15" x14ac:dyDescent="0.25">
      <c r="A40" s="63"/>
      <c r="B40" s="63"/>
      <c r="C40" s="63"/>
      <c r="D40" s="63"/>
      <c r="E40" s="63"/>
      <c r="F40" s="72"/>
      <c r="G40" s="63"/>
      <c r="H40" s="63"/>
      <c r="I40" s="72"/>
      <c r="J40" s="63"/>
      <c r="K40" s="63"/>
      <c r="L40" s="63"/>
      <c r="M40" s="63"/>
      <c r="N40" s="63"/>
      <c r="O40" s="63"/>
      <c r="P40" s="63"/>
      <c r="Q40" s="63"/>
      <c r="R40" s="63"/>
    </row>
    <row r="41" spans="1:18" ht="15" x14ac:dyDescent="0.25">
      <c r="A41" s="63"/>
      <c r="B41" s="63"/>
      <c r="C41" s="63"/>
      <c r="D41" s="63"/>
      <c r="E41" s="63"/>
      <c r="F41" s="72"/>
      <c r="G41" s="63"/>
      <c r="H41" s="63"/>
      <c r="I41" s="72"/>
      <c r="J41" s="63"/>
      <c r="K41" s="63"/>
      <c r="L41" s="63"/>
      <c r="M41" s="63"/>
      <c r="N41" s="63"/>
      <c r="O41" s="63"/>
      <c r="P41" s="63"/>
      <c r="Q41" s="63"/>
      <c r="R41" s="63"/>
    </row>
    <row r="42" spans="1:18" ht="15" x14ac:dyDescent="0.25">
      <c r="A42" s="63"/>
      <c r="B42" s="63"/>
      <c r="C42" s="63"/>
      <c r="D42" s="63"/>
      <c r="E42" s="63"/>
      <c r="F42" s="72"/>
      <c r="G42" s="63"/>
      <c r="H42" s="63"/>
      <c r="I42" s="72"/>
      <c r="J42" s="63"/>
      <c r="K42" s="63"/>
      <c r="L42" s="63"/>
      <c r="M42" s="63"/>
      <c r="N42" s="63"/>
      <c r="O42" s="63"/>
      <c r="P42" s="63"/>
      <c r="Q42" s="63"/>
      <c r="R42" s="63"/>
    </row>
    <row r="43" spans="1:18" ht="15" x14ac:dyDescent="0.25">
      <c r="A43" s="63"/>
      <c r="B43" s="63"/>
      <c r="C43" s="63"/>
      <c r="D43" s="63"/>
      <c r="E43" s="63"/>
      <c r="F43" s="72"/>
      <c r="G43" s="63"/>
      <c r="H43" s="63"/>
      <c r="I43" s="72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5" x14ac:dyDescent="0.25">
      <c r="A44" s="63"/>
      <c r="B44" s="63"/>
      <c r="C44" s="63"/>
      <c r="D44" s="63"/>
      <c r="E44" s="63"/>
      <c r="F44" s="72"/>
      <c r="G44" s="63"/>
      <c r="H44" s="63"/>
      <c r="I44" s="72"/>
      <c r="J44" s="63"/>
      <c r="K44" s="63"/>
      <c r="L44" s="63"/>
      <c r="M44" s="63"/>
      <c r="N44" s="63"/>
      <c r="O44" s="63"/>
      <c r="P44" s="63"/>
      <c r="Q44" s="63"/>
      <c r="R44" s="63"/>
    </row>
    <row r="45" spans="1:18" ht="15" x14ac:dyDescent="0.25">
      <c r="A45" s="63"/>
      <c r="B45" s="63"/>
      <c r="C45" s="63"/>
      <c r="D45" s="63"/>
      <c r="E45" s="63"/>
      <c r="F45" s="72"/>
      <c r="G45" s="63"/>
      <c r="H45" s="63"/>
      <c r="I45" s="72"/>
      <c r="J45" s="63"/>
      <c r="K45" s="63"/>
      <c r="L45" s="63"/>
      <c r="M45" s="63"/>
      <c r="N45" s="63"/>
      <c r="O45" s="63"/>
      <c r="P45" s="63"/>
      <c r="Q45" s="63"/>
      <c r="R45" s="63"/>
    </row>
    <row r="46" spans="1:18" ht="15" x14ac:dyDescent="0.25">
      <c r="A46" s="63"/>
      <c r="B46" s="63"/>
      <c r="C46" s="63"/>
      <c r="D46" s="63"/>
      <c r="E46" s="63"/>
      <c r="F46" s="72"/>
      <c r="G46" s="63"/>
      <c r="H46" s="63"/>
      <c r="I46" s="72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15" x14ac:dyDescent="0.25">
      <c r="A47" s="63"/>
      <c r="B47" s="63"/>
      <c r="C47" s="63"/>
      <c r="D47" s="63"/>
      <c r="E47" s="63"/>
      <c r="F47" s="72"/>
      <c r="G47" s="63"/>
      <c r="H47" s="63"/>
      <c r="I47" s="72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15" x14ac:dyDescent="0.25">
      <c r="A48" s="63"/>
      <c r="B48" s="63"/>
      <c r="C48" s="63"/>
      <c r="D48" s="63"/>
      <c r="E48" s="63"/>
      <c r="F48" s="72"/>
      <c r="G48" s="63"/>
      <c r="H48" s="63"/>
      <c r="I48" s="72"/>
      <c r="J48" s="63"/>
      <c r="K48" s="63"/>
      <c r="L48" s="63"/>
      <c r="M48" s="63"/>
      <c r="N48" s="63"/>
      <c r="O48" s="63"/>
      <c r="P48" s="63"/>
      <c r="Q48" s="63"/>
      <c r="R48" s="63"/>
    </row>
    <row r="49" spans="1:18" ht="15" x14ac:dyDescent="0.25">
      <c r="A49" s="63"/>
      <c r="B49" s="63"/>
      <c r="C49" s="63"/>
      <c r="D49" s="63"/>
      <c r="E49" s="63"/>
      <c r="F49" s="72"/>
      <c r="G49" s="63"/>
      <c r="H49" s="63"/>
      <c r="I49" s="72"/>
      <c r="J49" s="63"/>
      <c r="K49" s="63"/>
      <c r="L49" s="63"/>
      <c r="M49" s="63"/>
      <c r="N49" s="63"/>
      <c r="O49" s="63"/>
      <c r="P49" s="63"/>
      <c r="Q49" s="63"/>
      <c r="R49" s="63"/>
    </row>
    <row r="50" spans="1:18" ht="15" x14ac:dyDescent="0.25">
      <c r="A50" s="63"/>
      <c r="B50" s="63"/>
      <c r="C50" s="63"/>
      <c r="D50" s="63"/>
      <c r="E50" s="63"/>
      <c r="F50" s="72"/>
      <c r="G50" s="63"/>
      <c r="H50" s="63"/>
      <c r="I50" s="72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15" x14ac:dyDescent="0.25">
      <c r="A51" s="63"/>
      <c r="B51" s="63"/>
      <c r="C51" s="63"/>
      <c r="D51" s="63"/>
      <c r="E51" s="63"/>
      <c r="F51" s="72"/>
      <c r="G51" s="63"/>
      <c r="H51" s="63"/>
      <c r="I51" s="72"/>
      <c r="J51" s="63"/>
      <c r="K51" s="63"/>
      <c r="L51" s="63"/>
      <c r="M51" s="63"/>
      <c r="N51" s="63"/>
      <c r="O51" s="63"/>
      <c r="P51" s="63"/>
      <c r="Q51" s="63"/>
      <c r="R51" s="63"/>
    </row>
    <row r="52" spans="1:18" ht="15" x14ac:dyDescent="0.25">
      <c r="A52" s="63"/>
      <c r="B52" s="63"/>
      <c r="C52" s="63"/>
      <c r="D52" s="63"/>
      <c r="E52" s="63"/>
      <c r="F52" s="72"/>
      <c r="G52" s="63"/>
      <c r="H52" s="63"/>
      <c r="I52" s="72"/>
      <c r="J52" s="63"/>
      <c r="K52" s="63"/>
      <c r="L52" s="63"/>
      <c r="M52" s="63"/>
      <c r="N52" s="63"/>
      <c r="O52" s="63"/>
      <c r="P52" s="63"/>
      <c r="Q52" s="63"/>
      <c r="R52" s="63"/>
    </row>
    <row r="53" spans="1:18" ht="15" x14ac:dyDescent="0.25">
      <c r="A53" s="63"/>
      <c r="B53" s="63"/>
      <c r="C53" s="63"/>
      <c r="D53" s="63"/>
      <c r="E53" s="63"/>
      <c r="F53" s="72"/>
      <c r="G53" s="63"/>
      <c r="H53" s="63"/>
      <c r="I53" s="72"/>
      <c r="J53" s="63"/>
      <c r="K53" s="63"/>
      <c r="L53" s="63"/>
      <c r="M53" s="63"/>
      <c r="N53" s="63"/>
      <c r="O53" s="63"/>
      <c r="P53" s="63"/>
      <c r="Q53" s="63"/>
      <c r="R53" s="63"/>
    </row>
    <row r="54" spans="1:18" ht="15" x14ac:dyDescent="0.25">
      <c r="A54" s="63"/>
      <c r="B54" s="63"/>
      <c r="C54" s="63"/>
      <c r="D54" s="63"/>
      <c r="E54" s="63"/>
      <c r="F54" s="72"/>
      <c r="G54" s="63"/>
      <c r="H54" s="63"/>
      <c r="I54" s="72"/>
      <c r="J54" s="63"/>
      <c r="K54" s="63"/>
      <c r="L54" s="63"/>
      <c r="M54" s="63"/>
      <c r="N54" s="63"/>
      <c r="O54" s="63"/>
      <c r="P54" s="63"/>
      <c r="Q54" s="63"/>
      <c r="R54" s="63"/>
    </row>
    <row r="55" spans="1:18" ht="15" x14ac:dyDescent="0.25">
      <c r="A55" s="63"/>
      <c r="B55" s="63"/>
      <c r="C55" s="63"/>
      <c r="D55" s="63"/>
      <c r="E55" s="63"/>
      <c r="G55" s="63"/>
      <c r="H55" s="63"/>
      <c r="I55" s="72"/>
      <c r="J55" s="63"/>
      <c r="K55" s="63"/>
      <c r="L55" s="63"/>
      <c r="M55" s="63"/>
      <c r="N55" s="63"/>
      <c r="O55" s="63"/>
      <c r="P55" s="63"/>
      <c r="Q55" s="63"/>
      <c r="R55" s="63"/>
    </row>
    <row r="57" spans="1:18" ht="15" x14ac:dyDescent="0.25">
      <c r="A57" s="63"/>
      <c r="B57" s="63"/>
      <c r="C57" s="63"/>
      <c r="D57" s="63"/>
      <c r="E57" s="63"/>
      <c r="F57" s="72"/>
      <c r="G57" s="63"/>
      <c r="H57" s="63"/>
      <c r="I57" s="72"/>
      <c r="J57" s="63"/>
      <c r="K57" s="63"/>
      <c r="L57" s="63"/>
      <c r="M57" s="63"/>
      <c r="N57" s="63"/>
      <c r="O57" s="63"/>
      <c r="P57" s="63"/>
      <c r="Q57" s="63"/>
      <c r="R57" s="63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3 Additions&amp;C&amp;P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zoomScaleNormal="100" workbookViewId="0">
      <selection activeCell="Y24" sqref="Y24"/>
    </sheetView>
  </sheetViews>
  <sheetFormatPr defaultRowHeight="12.75" x14ac:dyDescent="0.2"/>
  <cols>
    <col min="1" max="1" width="21.140625" customWidth="1"/>
    <col min="2" max="2" width="8.85546875" customWidth="1"/>
    <col min="3" max="3" width="8.5703125" customWidth="1"/>
    <col min="4" max="4" width="9" customWidth="1"/>
    <col min="5" max="6" width="8.5703125" customWidth="1"/>
    <col min="7" max="7" width="9" customWidth="1"/>
    <col min="8" max="9" width="8.5703125" customWidth="1"/>
    <col min="10" max="10" width="8.7109375" customWidth="1"/>
    <col min="11" max="11" width="8.5703125" customWidth="1"/>
    <col min="12" max="12" width="9.5703125" customWidth="1"/>
    <col min="13" max="13" width="11.28515625" customWidth="1"/>
    <col min="16" max="16" width="9.28515625" customWidth="1"/>
    <col min="17" max="18" width="9.28515625" bestFit="1" customWidth="1"/>
    <col min="19" max="19" width="9.28515625" customWidth="1"/>
    <col min="20" max="20" width="10" customWidth="1"/>
    <col min="21" max="23" width="9.5703125" customWidth="1"/>
    <col min="24" max="25" width="10" customWidth="1"/>
    <col min="26" max="26" width="9.28515625" customWidth="1"/>
    <col min="27" max="27" width="9.5703125" customWidth="1"/>
    <col min="28" max="28" width="10.42578125" customWidth="1"/>
    <col min="29" max="29" width="10" customWidth="1"/>
    <col min="30" max="30" width="10.5703125" customWidth="1"/>
    <col min="31" max="31" width="21.28515625" customWidth="1"/>
  </cols>
  <sheetData>
    <row r="1" spans="1:32" x14ac:dyDescent="0.2">
      <c r="A1" t="s">
        <v>27</v>
      </c>
    </row>
    <row r="2" spans="1:32" ht="18.75" thickBot="1" x14ac:dyDescent="0.3">
      <c r="A2" s="1" t="s">
        <v>92</v>
      </c>
    </row>
    <row r="3" spans="1:32" ht="13.5" thickTop="1" x14ac:dyDescent="0.2">
      <c r="A3" s="2" t="s">
        <v>57</v>
      </c>
      <c r="B3" s="3" t="s">
        <v>5</v>
      </c>
      <c r="C3" s="3" t="s">
        <v>0</v>
      </c>
      <c r="D3" s="3" t="s">
        <v>1</v>
      </c>
      <c r="E3" s="3" t="s">
        <v>2</v>
      </c>
      <c r="F3" s="3" t="s">
        <v>28</v>
      </c>
      <c r="G3" s="3" t="s">
        <v>29</v>
      </c>
      <c r="H3" s="3" t="s">
        <v>40</v>
      </c>
      <c r="I3" s="3" t="s">
        <v>41</v>
      </c>
      <c r="J3" s="3" t="s">
        <v>42</v>
      </c>
      <c r="K3" s="3" t="s">
        <v>43</v>
      </c>
      <c r="L3" s="4" t="s">
        <v>44</v>
      </c>
      <c r="M3" s="4" t="s">
        <v>58</v>
      </c>
      <c r="N3" s="4" t="s">
        <v>59</v>
      </c>
      <c r="O3" s="4" t="s">
        <v>60</v>
      </c>
      <c r="P3" s="4" t="s">
        <v>7</v>
      </c>
      <c r="Q3" s="4" t="s">
        <v>46</v>
      </c>
      <c r="R3" s="4" t="s">
        <v>31</v>
      </c>
      <c r="S3" s="4" t="s">
        <v>32</v>
      </c>
      <c r="T3" s="4" t="s">
        <v>33</v>
      </c>
      <c r="U3" s="4" t="s">
        <v>34</v>
      </c>
      <c r="V3" s="4" t="s">
        <v>35</v>
      </c>
      <c r="W3" s="4" t="s">
        <v>36</v>
      </c>
      <c r="X3" s="4" t="s">
        <v>37</v>
      </c>
      <c r="Y3" s="4" t="s">
        <v>38</v>
      </c>
      <c r="Z3" s="4" t="s">
        <v>39</v>
      </c>
      <c r="AA3" s="4" t="s">
        <v>3</v>
      </c>
      <c r="AB3" s="4" t="s">
        <v>45</v>
      </c>
      <c r="AC3" s="4" t="s">
        <v>8</v>
      </c>
      <c r="AD3" s="4" t="s">
        <v>6</v>
      </c>
      <c r="AE3" s="5" t="s">
        <v>57</v>
      </c>
    </row>
    <row r="4" spans="1:32" x14ac:dyDescent="0.2">
      <c r="A4" s="6" t="s">
        <v>49</v>
      </c>
      <c r="B4" s="7">
        <v>10</v>
      </c>
      <c r="C4" s="7">
        <v>215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225</v>
      </c>
      <c r="N4" s="7">
        <v>0</v>
      </c>
      <c r="O4" s="7">
        <v>0</v>
      </c>
      <c r="P4" s="7">
        <v>225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/>
      <c r="X4" s="7">
        <v>0</v>
      </c>
      <c r="Y4" s="7">
        <v>0</v>
      </c>
      <c r="Z4" s="7"/>
      <c r="AA4" s="7"/>
      <c r="AB4" s="7"/>
      <c r="AC4" s="7">
        <v>0</v>
      </c>
      <c r="AD4" s="7">
        <v>225</v>
      </c>
      <c r="AE4" s="8" t="s">
        <v>49</v>
      </c>
      <c r="AF4" s="8"/>
    </row>
    <row r="5" spans="1:32" x14ac:dyDescent="0.2">
      <c r="A5" s="6" t="s">
        <v>23</v>
      </c>
      <c r="B5" s="7">
        <v>513</v>
      </c>
      <c r="C5" s="7">
        <v>315</v>
      </c>
      <c r="D5" s="7">
        <v>200</v>
      </c>
      <c r="E5" s="7">
        <v>404</v>
      </c>
      <c r="F5" s="7">
        <v>8</v>
      </c>
      <c r="G5" s="7">
        <v>107</v>
      </c>
      <c r="H5" s="7">
        <v>1</v>
      </c>
      <c r="I5" s="7">
        <v>19</v>
      </c>
      <c r="J5" s="7">
        <v>0</v>
      </c>
      <c r="K5" s="7">
        <v>0</v>
      </c>
      <c r="L5" s="7">
        <v>0</v>
      </c>
      <c r="M5" s="7">
        <v>1567</v>
      </c>
      <c r="N5" s="7">
        <v>4</v>
      </c>
      <c r="O5" s="7">
        <v>9</v>
      </c>
      <c r="P5" s="7">
        <v>1580</v>
      </c>
      <c r="Q5" s="7">
        <v>132</v>
      </c>
      <c r="R5" s="7">
        <v>1</v>
      </c>
      <c r="S5" s="7">
        <v>12</v>
      </c>
      <c r="T5" s="7">
        <v>26</v>
      </c>
      <c r="U5" s="7">
        <v>0</v>
      </c>
      <c r="V5" s="7">
        <v>3</v>
      </c>
      <c r="W5" s="7"/>
      <c r="X5" s="7">
        <v>12</v>
      </c>
      <c r="Y5" s="7">
        <v>0</v>
      </c>
      <c r="Z5" s="7"/>
      <c r="AA5" s="7"/>
      <c r="AB5" s="7"/>
      <c r="AC5" s="7">
        <v>186</v>
      </c>
      <c r="AD5" s="7">
        <v>1766</v>
      </c>
      <c r="AE5" s="8" t="s">
        <v>23</v>
      </c>
      <c r="AF5" s="8"/>
    </row>
    <row r="6" spans="1:32" x14ac:dyDescent="0.2">
      <c r="A6" s="6" t="s">
        <v>18</v>
      </c>
      <c r="B6" s="7">
        <v>471</v>
      </c>
      <c r="C6" s="7">
        <v>2655</v>
      </c>
      <c r="D6" s="7">
        <v>115</v>
      </c>
      <c r="E6" s="7">
        <v>732</v>
      </c>
      <c r="F6" s="7">
        <v>40</v>
      </c>
      <c r="G6" s="7">
        <v>132</v>
      </c>
      <c r="H6" s="7">
        <v>2</v>
      </c>
      <c r="I6" s="7">
        <v>271</v>
      </c>
      <c r="J6" s="7">
        <v>0</v>
      </c>
      <c r="K6" s="7">
        <v>0</v>
      </c>
      <c r="L6" s="7">
        <v>2</v>
      </c>
      <c r="M6" s="7">
        <v>4420</v>
      </c>
      <c r="N6" s="7">
        <v>4</v>
      </c>
      <c r="O6" s="7">
        <v>10</v>
      </c>
      <c r="P6" s="7">
        <v>4434</v>
      </c>
      <c r="Q6" s="7">
        <v>66</v>
      </c>
      <c r="R6" s="7">
        <v>0</v>
      </c>
      <c r="S6" s="7">
        <v>12</v>
      </c>
      <c r="T6" s="7">
        <v>19</v>
      </c>
      <c r="U6" s="7">
        <v>0</v>
      </c>
      <c r="V6" s="7">
        <v>0</v>
      </c>
      <c r="W6" s="7"/>
      <c r="X6" s="7">
        <v>6</v>
      </c>
      <c r="Y6" s="7">
        <v>0</v>
      </c>
      <c r="Z6" s="7"/>
      <c r="AA6" s="7"/>
      <c r="AB6" s="7"/>
      <c r="AC6" s="7">
        <v>103</v>
      </c>
      <c r="AD6" s="7">
        <v>4537</v>
      </c>
      <c r="AE6" s="8" t="s">
        <v>18</v>
      </c>
      <c r="AF6" s="8"/>
    </row>
    <row r="7" spans="1:32" x14ac:dyDescent="0.2">
      <c r="A7" s="6" t="s">
        <v>9</v>
      </c>
      <c r="B7" s="7">
        <v>941</v>
      </c>
      <c r="C7" s="7">
        <v>340</v>
      </c>
      <c r="D7" s="7">
        <v>176</v>
      </c>
      <c r="E7" s="7">
        <v>833</v>
      </c>
      <c r="F7" s="7">
        <v>10</v>
      </c>
      <c r="G7" s="7">
        <v>68</v>
      </c>
      <c r="H7" s="7">
        <v>48</v>
      </c>
      <c r="I7" s="7">
        <v>362</v>
      </c>
      <c r="J7" s="7">
        <v>0</v>
      </c>
      <c r="K7" s="7">
        <v>0</v>
      </c>
      <c r="L7" s="7">
        <v>1</v>
      </c>
      <c r="M7" s="7">
        <v>2779</v>
      </c>
      <c r="N7" s="7">
        <v>289</v>
      </c>
      <c r="O7" s="7">
        <v>1</v>
      </c>
      <c r="P7" s="7">
        <v>3069</v>
      </c>
      <c r="Q7" s="7">
        <v>13</v>
      </c>
      <c r="R7" s="7">
        <v>0</v>
      </c>
      <c r="S7" s="7">
        <v>9</v>
      </c>
      <c r="T7" s="7">
        <v>1</v>
      </c>
      <c r="U7" s="7">
        <v>0</v>
      </c>
      <c r="V7" s="7">
        <v>2</v>
      </c>
      <c r="W7" s="7"/>
      <c r="X7" s="7">
        <v>106</v>
      </c>
      <c r="Y7" s="7">
        <v>2</v>
      </c>
      <c r="Z7" s="7"/>
      <c r="AA7" s="7"/>
      <c r="AB7" s="7"/>
      <c r="AC7" s="7">
        <v>133</v>
      </c>
      <c r="AD7" s="7">
        <v>3202</v>
      </c>
      <c r="AE7" s="8" t="s">
        <v>9</v>
      </c>
      <c r="AF7" s="8"/>
    </row>
    <row r="8" spans="1:32" x14ac:dyDescent="0.2">
      <c r="A8" s="6" t="s">
        <v>13</v>
      </c>
      <c r="B8" s="7">
        <v>867</v>
      </c>
      <c r="C8" s="7">
        <v>1016</v>
      </c>
      <c r="D8" s="7">
        <v>149</v>
      </c>
      <c r="E8" s="7">
        <v>1038</v>
      </c>
      <c r="F8" s="7">
        <v>10</v>
      </c>
      <c r="G8" s="7">
        <v>191</v>
      </c>
      <c r="H8" s="7">
        <v>3</v>
      </c>
      <c r="I8" s="7">
        <v>60</v>
      </c>
      <c r="J8" s="7">
        <v>0</v>
      </c>
      <c r="K8" s="7">
        <v>0</v>
      </c>
      <c r="L8" s="7">
        <v>0</v>
      </c>
      <c r="M8" s="7">
        <v>3334</v>
      </c>
      <c r="N8" s="7">
        <v>341</v>
      </c>
      <c r="O8" s="7">
        <v>11</v>
      </c>
      <c r="P8" s="7">
        <v>3686</v>
      </c>
      <c r="Q8" s="7">
        <v>12</v>
      </c>
      <c r="R8" s="7">
        <v>0</v>
      </c>
      <c r="S8" s="7">
        <v>3</v>
      </c>
      <c r="T8" s="7">
        <v>11</v>
      </c>
      <c r="U8" s="7">
        <v>6</v>
      </c>
      <c r="V8" s="7">
        <v>4</v>
      </c>
      <c r="W8" s="7"/>
      <c r="X8" s="7">
        <v>104</v>
      </c>
      <c r="Y8" s="7">
        <v>6</v>
      </c>
      <c r="Z8" s="7"/>
      <c r="AA8" s="7"/>
      <c r="AB8" s="7"/>
      <c r="AC8" s="7">
        <v>146</v>
      </c>
      <c r="AD8" s="7">
        <v>3832</v>
      </c>
      <c r="AE8" s="8" t="s">
        <v>13</v>
      </c>
      <c r="AF8" s="8"/>
    </row>
    <row r="9" spans="1:32" x14ac:dyDescent="0.2">
      <c r="A9" s="41" t="s">
        <v>111</v>
      </c>
      <c r="B9" s="7">
        <v>538</v>
      </c>
      <c r="C9" s="7">
        <v>482</v>
      </c>
      <c r="D9" s="7">
        <v>164</v>
      </c>
      <c r="E9" s="7">
        <v>765</v>
      </c>
      <c r="F9" s="7">
        <v>73</v>
      </c>
      <c r="G9" s="7">
        <v>221</v>
      </c>
      <c r="H9" s="7">
        <v>6</v>
      </c>
      <c r="I9" s="7">
        <v>129</v>
      </c>
      <c r="J9" s="7">
        <v>0</v>
      </c>
      <c r="K9" s="7">
        <v>0</v>
      </c>
      <c r="L9" s="7">
        <v>0</v>
      </c>
      <c r="M9" s="7">
        <v>2378</v>
      </c>
      <c r="N9" s="7">
        <v>44</v>
      </c>
      <c r="O9" s="7">
        <v>14</v>
      </c>
      <c r="P9" s="7">
        <v>2436</v>
      </c>
      <c r="Q9" s="7">
        <v>14</v>
      </c>
      <c r="R9" s="7">
        <v>100</v>
      </c>
      <c r="S9" s="7">
        <v>1</v>
      </c>
      <c r="T9" s="7">
        <v>4</v>
      </c>
      <c r="U9" s="7">
        <v>16</v>
      </c>
      <c r="V9" s="7">
        <v>2</v>
      </c>
      <c r="W9" s="7"/>
      <c r="X9" s="7">
        <v>3</v>
      </c>
      <c r="Y9" s="7">
        <v>44</v>
      </c>
      <c r="Z9" s="7"/>
      <c r="AA9" s="7"/>
      <c r="AB9" s="7"/>
      <c r="AC9" s="7">
        <v>184</v>
      </c>
      <c r="AD9" s="7">
        <v>2620</v>
      </c>
      <c r="AE9" s="73" t="s">
        <v>111</v>
      </c>
      <c r="AF9" s="8"/>
    </row>
    <row r="10" spans="1:32" x14ac:dyDescent="0.2">
      <c r="A10" s="6" t="s">
        <v>61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0</v>
      </c>
      <c r="P10" s="7">
        <v>1</v>
      </c>
      <c r="Q10" s="7">
        <v>3</v>
      </c>
      <c r="R10" s="7">
        <v>0</v>
      </c>
      <c r="S10" s="7">
        <v>0</v>
      </c>
      <c r="T10" s="7">
        <v>2</v>
      </c>
      <c r="U10" s="7">
        <v>0</v>
      </c>
      <c r="V10" s="7">
        <v>0</v>
      </c>
      <c r="W10" s="7"/>
      <c r="X10" s="7">
        <v>1</v>
      </c>
      <c r="Y10" s="7">
        <v>0</v>
      </c>
      <c r="Z10" s="7"/>
      <c r="AA10" s="7"/>
      <c r="AB10" s="7"/>
      <c r="AC10" s="7">
        <v>6</v>
      </c>
      <c r="AD10" s="7">
        <v>7</v>
      </c>
      <c r="AE10" s="8" t="s">
        <v>61</v>
      </c>
      <c r="AF10" s="8"/>
    </row>
    <row r="11" spans="1:32" x14ac:dyDescent="0.2">
      <c r="A11" s="6" t="s">
        <v>10</v>
      </c>
      <c r="B11" s="7">
        <v>1655</v>
      </c>
      <c r="C11" s="7">
        <v>1065</v>
      </c>
      <c r="D11" s="7">
        <v>1005</v>
      </c>
      <c r="E11" s="7">
        <v>1105</v>
      </c>
      <c r="F11" s="7">
        <v>16</v>
      </c>
      <c r="G11" s="7">
        <v>264</v>
      </c>
      <c r="H11" s="7">
        <v>12</v>
      </c>
      <c r="I11" s="7">
        <v>150</v>
      </c>
      <c r="J11" s="7">
        <v>0</v>
      </c>
      <c r="K11" s="7">
        <v>0</v>
      </c>
      <c r="L11" s="7">
        <v>0</v>
      </c>
      <c r="M11" s="7">
        <v>5272</v>
      </c>
      <c r="N11" s="7">
        <v>153</v>
      </c>
      <c r="O11" s="7">
        <v>15</v>
      </c>
      <c r="P11" s="7">
        <v>5440</v>
      </c>
      <c r="Q11" s="7">
        <v>350</v>
      </c>
      <c r="R11" s="7">
        <v>0</v>
      </c>
      <c r="S11" s="7">
        <v>62</v>
      </c>
      <c r="T11" s="7">
        <v>38</v>
      </c>
      <c r="U11" s="7">
        <v>0</v>
      </c>
      <c r="V11" s="7">
        <v>0</v>
      </c>
      <c r="W11" s="7"/>
      <c r="X11" s="7">
        <v>78</v>
      </c>
      <c r="Y11" s="7">
        <v>3</v>
      </c>
      <c r="Z11" s="7"/>
      <c r="AA11" s="7"/>
      <c r="AB11" s="7"/>
      <c r="AC11" s="7">
        <v>531</v>
      </c>
      <c r="AD11" s="7">
        <v>5971</v>
      </c>
      <c r="AE11" s="8" t="s">
        <v>10</v>
      </c>
      <c r="AF11" s="8"/>
    </row>
    <row r="12" spans="1:32" x14ac:dyDescent="0.2">
      <c r="A12" s="6" t="s">
        <v>16</v>
      </c>
      <c r="B12" s="7">
        <v>657</v>
      </c>
      <c r="C12" s="7">
        <v>629</v>
      </c>
      <c r="D12" s="7">
        <v>68</v>
      </c>
      <c r="E12" s="7">
        <v>651</v>
      </c>
      <c r="F12" s="7">
        <v>10</v>
      </c>
      <c r="G12" s="7">
        <v>130</v>
      </c>
      <c r="H12" s="7">
        <v>7</v>
      </c>
      <c r="I12" s="7">
        <v>140</v>
      </c>
      <c r="J12" s="7">
        <v>0</v>
      </c>
      <c r="K12" s="7">
        <v>0</v>
      </c>
      <c r="L12" s="7">
        <v>0</v>
      </c>
      <c r="M12" s="7">
        <v>2292</v>
      </c>
      <c r="N12" s="7">
        <v>4</v>
      </c>
      <c r="O12" s="7">
        <v>0</v>
      </c>
      <c r="P12" s="7">
        <v>2296</v>
      </c>
      <c r="Q12" s="7">
        <v>90</v>
      </c>
      <c r="R12" s="7">
        <v>3</v>
      </c>
      <c r="S12" s="7">
        <v>62</v>
      </c>
      <c r="T12" s="7">
        <v>17</v>
      </c>
      <c r="U12" s="7">
        <v>3</v>
      </c>
      <c r="V12" s="7">
        <v>0</v>
      </c>
      <c r="W12" s="7"/>
      <c r="X12" s="7">
        <v>79</v>
      </c>
      <c r="Y12" s="7">
        <v>7</v>
      </c>
      <c r="Z12" s="7"/>
      <c r="AA12" s="7"/>
      <c r="AB12" s="7"/>
      <c r="AC12" s="7">
        <v>261</v>
      </c>
      <c r="AD12" s="7">
        <v>2557</v>
      </c>
      <c r="AE12" s="8" t="s">
        <v>16</v>
      </c>
      <c r="AF12" s="8"/>
    </row>
    <row r="13" spans="1:32" x14ac:dyDescent="0.2">
      <c r="A13" s="6" t="s">
        <v>21</v>
      </c>
      <c r="B13" s="7">
        <v>614</v>
      </c>
      <c r="C13" s="7">
        <v>815</v>
      </c>
      <c r="D13" s="7">
        <v>215</v>
      </c>
      <c r="E13" s="7">
        <v>639</v>
      </c>
      <c r="F13" s="7">
        <v>4</v>
      </c>
      <c r="G13" s="7">
        <v>196</v>
      </c>
      <c r="H13" s="7">
        <v>2</v>
      </c>
      <c r="I13" s="7">
        <v>23</v>
      </c>
      <c r="J13" s="7">
        <v>0</v>
      </c>
      <c r="K13" s="7">
        <v>0</v>
      </c>
      <c r="L13" s="7">
        <v>0</v>
      </c>
      <c r="M13" s="7">
        <v>2508</v>
      </c>
      <c r="N13" s="7">
        <v>8</v>
      </c>
      <c r="O13" s="7">
        <v>3</v>
      </c>
      <c r="P13" s="7">
        <v>2519</v>
      </c>
      <c r="Q13" s="7">
        <v>11</v>
      </c>
      <c r="R13" s="7">
        <v>0</v>
      </c>
      <c r="S13" s="7">
        <v>9</v>
      </c>
      <c r="T13" s="7">
        <v>7</v>
      </c>
      <c r="U13" s="7">
        <v>3</v>
      </c>
      <c r="V13" s="7">
        <v>3</v>
      </c>
      <c r="W13" s="7"/>
      <c r="X13" s="7">
        <v>263</v>
      </c>
      <c r="Y13" s="7">
        <v>12</v>
      </c>
      <c r="Z13" s="7"/>
      <c r="AA13" s="7"/>
      <c r="AB13" s="7"/>
      <c r="AC13" s="7">
        <v>308</v>
      </c>
      <c r="AD13" s="7">
        <v>2827</v>
      </c>
      <c r="AE13" s="8" t="s">
        <v>21</v>
      </c>
      <c r="AF13" s="8"/>
    </row>
    <row r="14" spans="1:32" x14ac:dyDescent="0.2">
      <c r="A14" s="6" t="s">
        <v>15</v>
      </c>
      <c r="B14" s="7">
        <v>1859</v>
      </c>
      <c r="C14" s="7">
        <v>1463</v>
      </c>
      <c r="D14" s="7">
        <v>584</v>
      </c>
      <c r="E14" s="7">
        <v>1447</v>
      </c>
      <c r="F14" s="7">
        <v>29</v>
      </c>
      <c r="G14" s="7">
        <v>239</v>
      </c>
      <c r="H14" s="7">
        <v>17</v>
      </c>
      <c r="I14" s="7">
        <v>113</v>
      </c>
      <c r="J14" s="7">
        <v>0</v>
      </c>
      <c r="K14" s="7">
        <v>0</v>
      </c>
      <c r="L14" s="7">
        <v>0</v>
      </c>
      <c r="M14" s="7">
        <v>5751</v>
      </c>
      <c r="N14" s="7">
        <v>134</v>
      </c>
      <c r="O14" s="7">
        <v>18</v>
      </c>
      <c r="P14" s="7">
        <v>5903</v>
      </c>
      <c r="Q14" s="7">
        <v>313</v>
      </c>
      <c r="R14" s="7">
        <v>1</v>
      </c>
      <c r="S14" s="7">
        <v>37</v>
      </c>
      <c r="T14" s="7">
        <v>49</v>
      </c>
      <c r="U14" s="7">
        <v>0</v>
      </c>
      <c r="V14" s="7">
        <v>0</v>
      </c>
      <c r="W14" s="7"/>
      <c r="X14" s="7">
        <v>156</v>
      </c>
      <c r="Y14" s="7">
        <v>8</v>
      </c>
      <c r="Z14" s="7"/>
      <c r="AA14" s="7"/>
      <c r="AB14" s="7"/>
      <c r="AC14" s="7">
        <v>564</v>
      </c>
      <c r="AD14" s="7">
        <v>6467</v>
      </c>
      <c r="AE14" s="8" t="s">
        <v>15</v>
      </c>
      <c r="AF14" s="74"/>
    </row>
    <row r="15" spans="1:32" x14ac:dyDescent="0.2">
      <c r="A15" s="6" t="s">
        <v>20</v>
      </c>
      <c r="B15" s="7">
        <v>2654</v>
      </c>
      <c r="C15" s="7">
        <v>1805</v>
      </c>
      <c r="D15" s="7">
        <v>809</v>
      </c>
      <c r="E15" s="7">
        <v>2404</v>
      </c>
      <c r="F15" s="7">
        <v>76</v>
      </c>
      <c r="G15" s="7">
        <v>249</v>
      </c>
      <c r="H15" s="7">
        <v>5</v>
      </c>
      <c r="I15" s="7">
        <v>57</v>
      </c>
      <c r="J15" s="7">
        <v>0</v>
      </c>
      <c r="K15" s="7">
        <v>0</v>
      </c>
      <c r="L15" s="7">
        <v>0</v>
      </c>
      <c r="M15" s="7">
        <v>8059</v>
      </c>
      <c r="N15" s="7">
        <v>4526</v>
      </c>
      <c r="O15" s="7">
        <v>2</v>
      </c>
      <c r="P15" s="7">
        <v>12587</v>
      </c>
      <c r="Q15" s="7">
        <v>22</v>
      </c>
      <c r="R15" s="7">
        <v>5</v>
      </c>
      <c r="S15" s="7">
        <v>12</v>
      </c>
      <c r="T15" s="7">
        <v>12</v>
      </c>
      <c r="U15" s="7">
        <v>5</v>
      </c>
      <c r="V15" s="7">
        <v>0</v>
      </c>
      <c r="W15" s="7"/>
      <c r="X15" s="7">
        <v>265</v>
      </c>
      <c r="Y15" s="7">
        <v>20</v>
      </c>
      <c r="Z15" s="7"/>
      <c r="AA15" s="7"/>
      <c r="AB15" s="7"/>
      <c r="AC15" s="7">
        <v>341</v>
      </c>
      <c r="AD15" s="7">
        <v>12928</v>
      </c>
      <c r="AE15" s="8" t="s">
        <v>20</v>
      </c>
      <c r="AF15" s="8"/>
    </row>
    <row r="16" spans="1:32" x14ac:dyDescent="0.2">
      <c r="A16" s="6" t="s">
        <v>22</v>
      </c>
      <c r="B16" s="7">
        <v>1209</v>
      </c>
      <c r="C16" s="7">
        <v>908</v>
      </c>
      <c r="D16" s="7">
        <v>329</v>
      </c>
      <c r="E16" s="7">
        <v>1640</v>
      </c>
      <c r="F16" s="7">
        <v>79</v>
      </c>
      <c r="G16" s="7">
        <v>342</v>
      </c>
      <c r="H16" s="7">
        <v>41</v>
      </c>
      <c r="I16" s="7">
        <v>419</v>
      </c>
      <c r="J16" s="7">
        <v>0</v>
      </c>
      <c r="K16" s="7">
        <v>0</v>
      </c>
      <c r="L16" s="7">
        <v>0</v>
      </c>
      <c r="M16" s="7">
        <v>4967</v>
      </c>
      <c r="N16" s="7">
        <v>108</v>
      </c>
      <c r="O16" s="7">
        <v>26</v>
      </c>
      <c r="P16" s="7">
        <v>5101</v>
      </c>
      <c r="Q16" s="7">
        <v>254</v>
      </c>
      <c r="R16" s="7">
        <v>0</v>
      </c>
      <c r="S16" s="7">
        <v>16</v>
      </c>
      <c r="T16" s="7">
        <v>64</v>
      </c>
      <c r="U16" s="7">
        <v>0</v>
      </c>
      <c r="V16" s="7">
        <v>2</v>
      </c>
      <c r="W16" s="7"/>
      <c r="X16" s="7">
        <v>105</v>
      </c>
      <c r="Y16" s="7">
        <v>15</v>
      </c>
      <c r="Z16" s="7"/>
      <c r="AA16" s="7"/>
      <c r="AB16" s="7"/>
      <c r="AC16" s="7">
        <v>456</v>
      </c>
      <c r="AD16" s="7">
        <v>5557</v>
      </c>
      <c r="AE16" s="8" t="s">
        <v>22</v>
      </c>
      <c r="AF16" s="8"/>
    </row>
    <row r="17" spans="1:40" x14ac:dyDescent="0.2">
      <c r="A17" s="6" t="s">
        <v>14</v>
      </c>
      <c r="B17" s="7">
        <v>1358</v>
      </c>
      <c r="C17" s="7">
        <v>1173</v>
      </c>
      <c r="D17" s="7">
        <v>155</v>
      </c>
      <c r="E17" s="7">
        <v>723</v>
      </c>
      <c r="F17" s="7">
        <v>125</v>
      </c>
      <c r="G17" s="7">
        <v>403</v>
      </c>
      <c r="H17" s="7">
        <v>30</v>
      </c>
      <c r="I17" s="7">
        <v>164</v>
      </c>
      <c r="J17" s="7">
        <v>0</v>
      </c>
      <c r="K17" s="7">
        <v>0</v>
      </c>
      <c r="L17" s="7">
        <v>0</v>
      </c>
      <c r="M17" s="7">
        <v>4131</v>
      </c>
      <c r="N17" s="7">
        <v>72</v>
      </c>
      <c r="O17" s="7">
        <v>57</v>
      </c>
      <c r="P17" s="7">
        <v>4260</v>
      </c>
      <c r="Q17" s="7">
        <v>66</v>
      </c>
      <c r="R17" s="7">
        <v>0</v>
      </c>
      <c r="S17" s="7">
        <v>97</v>
      </c>
      <c r="T17" s="7">
        <v>9</v>
      </c>
      <c r="U17" s="7">
        <v>2</v>
      </c>
      <c r="V17" s="7">
        <v>0</v>
      </c>
      <c r="W17" s="7"/>
      <c r="X17" s="7">
        <v>118</v>
      </c>
      <c r="Y17" s="7">
        <v>2</v>
      </c>
      <c r="Z17" s="7"/>
      <c r="AA17" s="7"/>
      <c r="AB17" s="7"/>
      <c r="AC17" s="7">
        <v>294</v>
      </c>
      <c r="AD17" s="7">
        <v>4554</v>
      </c>
      <c r="AE17" s="8" t="s">
        <v>14</v>
      </c>
      <c r="AF17" s="8"/>
    </row>
    <row r="18" spans="1:40" x14ac:dyDescent="0.2">
      <c r="A18" s="6" t="s">
        <v>11</v>
      </c>
      <c r="B18" s="7">
        <v>820</v>
      </c>
      <c r="C18" s="7">
        <v>823</v>
      </c>
      <c r="D18" s="7">
        <v>32</v>
      </c>
      <c r="E18" s="7">
        <v>451</v>
      </c>
      <c r="F18" s="7">
        <v>47</v>
      </c>
      <c r="G18" s="7">
        <v>110</v>
      </c>
      <c r="H18" s="7">
        <v>5</v>
      </c>
      <c r="I18" s="7">
        <v>34</v>
      </c>
      <c r="J18" s="7">
        <v>0</v>
      </c>
      <c r="K18" s="7">
        <v>0</v>
      </c>
      <c r="L18" s="7">
        <v>7</v>
      </c>
      <c r="M18" s="7">
        <v>2329</v>
      </c>
      <c r="N18" s="7">
        <v>22</v>
      </c>
      <c r="O18" s="7">
        <v>5</v>
      </c>
      <c r="P18" s="7">
        <v>2356</v>
      </c>
      <c r="Q18" s="7">
        <v>155</v>
      </c>
      <c r="R18" s="7">
        <v>0</v>
      </c>
      <c r="S18" s="7">
        <v>9</v>
      </c>
      <c r="T18" s="7">
        <v>24</v>
      </c>
      <c r="U18" s="7">
        <v>0</v>
      </c>
      <c r="V18" s="7">
        <v>1</v>
      </c>
      <c r="W18" s="7"/>
      <c r="X18" s="7">
        <v>1</v>
      </c>
      <c r="Y18" s="7">
        <v>43</v>
      </c>
      <c r="Z18" s="7"/>
      <c r="AA18" s="7"/>
      <c r="AB18" s="7"/>
      <c r="AC18" s="7">
        <v>233</v>
      </c>
      <c r="AD18" s="7">
        <v>2589</v>
      </c>
      <c r="AE18" s="8" t="s">
        <v>11</v>
      </c>
      <c r="AF18" s="8"/>
    </row>
    <row r="19" spans="1:40" x14ac:dyDescent="0.2">
      <c r="A19" s="6" t="s">
        <v>17</v>
      </c>
      <c r="B19" s="7">
        <v>518</v>
      </c>
      <c r="C19" s="7">
        <v>632</v>
      </c>
      <c r="D19" s="7">
        <v>99</v>
      </c>
      <c r="E19" s="7">
        <v>476</v>
      </c>
      <c r="F19" s="7">
        <v>24</v>
      </c>
      <c r="G19" s="7">
        <v>116</v>
      </c>
      <c r="H19" s="7">
        <v>2</v>
      </c>
      <c r="I19" s="7">
        <v>35</v>
      </c>
      <c r="J19" s="7">
        <v>0</v>
      </c>
      <c r="K19" s="7">
        <v>0</v>
      </c>
      <c r="L19" s="7">
        <v>0</v>
      </c>
      <c r="M19" s="7">
        <v>1902</v>
      </c>
      <c r="N19" s="7">
        <v>1</v>
      </c>
      <c r="O19" s="7">
        <v>3</v>
      </c>
      <c r="P19" s="7">
        <v>1906</v>
      </c>
      <c r="Q19" s="7">
        <v>124</v>
      </c>
      <c r="R19" s="7">
        <v>1</v>
      </c>
      <c r="S19" s="7">
        <v>20</v>
      </c>
      <c r="T19" s="7">
        <v>23</v>
      </c>
      <c r="U19" s="7">
        <v>0</v>
      </c>
      <c r="V19" s="7">
        <v>1</v>
      </c>
      <c r="W19" s="7"/>
      <c r="X19" s="7">
        <v>1</v>
      </c>
      <c r="Y19" s="7">
        <v>48</v>
      </c>
      <c r="Z19" s="7"/>
      <c r="AA19" s="7"/>
      <c r="AB19" s="7"/>
      <c r="AC19" s="7">
        <v>218</v>
      </c>
      <c r="AD19" s="7">
        <v>2124</v>
      </c>
      <c r="AE19" s="8" t="s">
        <v>17</v>
      </c>
      <c r="AF19" s="8"/>
    </row>
    <row r="20" spans="1:40" x14ac:dyDescent="0.2">
      <c r="A20" s="6" t="s">
        <v>53</v>
      </c>
      <c r="B20" s="7">
        <v>0</v>
      </c>
      <c r="C20" s="7">
        <v>0</v>
      </c>
      <c r="D20" s="7">
        <v>4</v>
      </c>
      <c r="E20" s="7">
        <v>19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23</v>
      </c>
      <c r="N20" s="7">
        <v>0</v>
      </c>
      <c r="O20" s="7">
        <v>0</v>
      </c>
      <c r="P20" s="7">
        <v>23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/>
      <c r="X20" s="7">
        <v>0</v>
      </c>
      <c r="Y20" s="7">
        <v>0</v>
      </c>
      <c r="Z20" s="7"/>
      <c r="AA20" s="7"/>
      <c r="AB20" s="7"/>
      <c r="AC20" s="7">
        <v>0</v>
      </c>
      <c r="AD20" s="7">
        <v>23</v>
      </c>
      <c r="AE20" s="8" t="s">
        <v>53</v>
      </c>
      <c r="AF20" s="8"/>
    </row>
    <row r="21" spans="1:40" x14ac:dyDescent="0.2">
      <c r="A21" s="6" t="s">
        <v>50</v>
      </c>
      <c r="B21" s="7">
        <v>156</v>
      </c>
      <c r="C21" s="7">
        <v>0</v>
      </c>
      <c r="D21" s="7">
        <v>3</v>
      </c>
      <c r="E21" s="7">
        <v>3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164</v>
      </c>
      <c r="N21" s="7">
        <v>0</v>
      </c>
      <c r="O21" s="7">
        <v>0</v>
      </c>
      <c r="P21" s="7">
        <v>328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/>
      <c r="X21" s="7">
        <v>1</v>
      </c>
      <c r="Y21" s="7">
        <v>0</v>
      </c>
      <c r="Z21" s="7"/>
      <c r="AA21" s="7"/>
      <c r="AB21" s="7"/>
      <c r="AC21" s="7">
        <v>1</v>
      </c>
      <c r="AD21" s="7">
        <v>329</v>
      </c>
      <c r="AE21" s="8" t="s">
        <v>50</v>
      </c>
      <c r="AF21" s="8"/>
    </row>
    <row r="22" spans="1:40" x14ac:dyDescent="0.2">
      <c r="A22" s="6" t="s">
        <v>86</v>
      </c>
      <c r="B22" s="7">
        <v>1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</v>
      </c>
      <c r="N22" s="7">
        <v>0</v>
      </c>
      <c r="O22" s="7">
        <v>0</v>
      </c>
      <c r="P22" s="7">
        <v>1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/>
      <c r="X22" s="7">
        <v>0</v>
      </c>
      <c r="Y22" s="7">
        <v>0</v>
      </c>
      <c r="Z22" s="7"/>
      <c r="AA22" s="7"/>
      <c r="AB22" s="7"/>
      <c r="AC22" s="7">
        <v>0</v>
      </c>
      <c r="AD22" s="7">
        <v>1</v>
      </c>
      <c r="AE22" s="8" t="s">
        <v>86</v>
      </c>
      <c r="AF22" s="8"/>
    </row>
    <row r="23" spans="1:40" ht="13.5" thickBot="1" x14ac:dyDescent="0.25">
      <c r="A23" s="6" t="s">
        <v>84</v>
      </c>
      <c r="B23" s="7">
        <v>2</v>
      </c>
      <c r="C23" s="7">
        <v>1</v>
      </c>
      <c r="D23" s="7">
        <v>3</v>
      </c>
      <c r="E23" s="7">
        <v>3</v>
      </c>
      <c r="F23" s="7">
        <v>0</v>
      </c>
      <c r="G23" s="7">
        <v>1</v>
      </c>
      <c r="H23" s="7">
        <v>0</v>
      </c>
      <c r="I23" s="7">
        <v>1</v>
      </c>
      <c r="J23" s="7">
        <v>0</v>
      </c>
      <c r="K23" s="7"/>
      <c r="L23" s="7">
        <v>0</v>
      </c>
      <c r="M23" s="7">
        <v>11</v>
      </c>
      <c r="N23" s="7">
        <v>0</v>
      </c>
      <c r="O23" s="7">
        <v>0</v>
      </c>
      <c r="P23" s="7">
        <v>11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/>
      <c r="X23" s="7">
        <v>0</v>
      </c>
      <c r="Y23" s="7">
        <v>0</v>
      </c>
      <c r="Z23" s="7"/>
      <c r="AA23" s="7"/>
      <c r="AB23" s="7"/>
      <c r="AC23" s="7">
        <v>0</v>
      </c>
      <c r="AD23" s="7">
        <v>11</v>
      </c>
      <c r="AE23" s="8" t="s">
        <v>84</v>
      </c>
      <c r="AF23" s="8"/>
    </row>
    <row r="24" spans="1:40" ht="14.25" thickTop="1" thickBot="1" x14ac:dyDescent="0.25">
      <c r="A24" s="11" t="s">
        <v>4</v>
      </c>
      <c r="B24" s="12">
        <f t="shared" ref="B24:AD24" si="0">SUM(B4:B23)</f>
        <v>14844</v>
      </c>
      <c r="C24" s="12">
        <f t="shared" si="0"/>
        <v>14337</v>
      </c>
      <c r="D24" s="12">
        <f t="shared" si="0"/>
        <v>4110</v>
      </c>
      <c r="E24" s="12">
        <f t="shared" si="0"/>
        <v>13333</v>
      </c>
      <c r="F24" s="12">
        <f t="shared" si="0"/>
        <v>553</v>
      </c>
      <c r="G24" s="12">
        <f t="shared" si="0"/>
        <v>2769</v>
      </c>
      <c r="H24" s="12">
        <f t="shared" si="0"/>
        <v>181</v>
      </c>
      <c r="I24" s="12">
        <f t="shared" si="0"/>
        <v>1977</v>
      </c>
      <c r="J24" s="12">
        <f t="shared" si="0"/>
        <v>0</v>
      </c>
      <c r="K24" s="12">
        <f t="shared" si="0"/>
        <v>0</v>
      </c>
      <c r="L24" s="12">
        <f t="shared" si="0"/>
        <v>10</v>
      </c>
      <c r="M24" s="12">
        <f t="shared" si="0"/>
        <v>52114</v>
      </c>
      <c r="N24" s="12">
        <f t="shared" si="0"/>
        <v>5710</v>
      </c>
      <c r="O24" s="12">
        <f t="shared" si="0"/>
        <v>174</v>
      </c>
      <c r="P24" s="12">
        <f t="shared" si="0"/>
        <v>58162</v>
      </c>
      <c r="Q24" s="12">
        <f t="shared" si="0"/>
        <v>1625</v>
      </c>
      <c r="R24" s="12">
        <f t="shared" si="0"/>
        <v>111</v>
      </c>
      <c r="S24" s="12">
        <f t="shared" si="0"/>
        <v>361</v>
      </c>
      <c r="T24" s="12">
        <f t="shared" si="0"/>
        <v>306</v>
      </c>
      <c r="U24" s="12">
        <f t="shared" si="0"/>
        <v>35</v>
      </c>
      <c r="V24" s="12">
        <f t="shared" si="0"/>
        <v>18</v>
      </c>
      <c r="W24" s="12">
        <f t="shared" si="0"/>
        <v>0</v>
      </c>
      <c r="X24" s="12">
        <f t="shared" si="0"/>
        <v>1299</v>
      </c>
      <c r="Y24" s="12">
        <f t="shared" si="0"/>
        <v>210</v>
      </c>
      <c r="Z24" s="12">
        <f t="shared" si="0"/>
        <v>0</v>
      </c>
      <c r="AA24" s="12">
        <f t="shared" si="0"/>
        <v>0</v>
      </c>
      <c r="AB24" s="12">
        <f t="shared" si="0"/>
        <v>0</v>
      </c>
      <c r="AC24" s="12">
        <f t="shared" si="0"/>
        <v>3965</v>
      </c>
      <c r="AD24" s="12">
        <f t="shared" si="0"/>
        <v>62127</v>
      </c>
      <c r="AE24" s="13" t="s">
        <v>4</v>
      </c>
    </row>
    <row r="25" spans="1:40" ht="13.5" thickTop="1" x14ac:dyDescent="0.2">
      <c r="AD25" s="19">
        <f>SUM(P24,AC24)</f>
        <v>62127</v>
      </c>
      <c r="AM25" t="s">
        <v>27</v>
      </c>
      <c r="AN25" t="s">
        <v>27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4 Deletions&amp;C&amp;P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Normal="100" workbookViewId="0">
      <selection activeCell="C24" sqref="C24"/>
    </sheetView>
  </sheetViews>
  <sheetFormatPr defaultRowHeight="12.75" x14ac:dyDescent="0.2"/>
  <cols>
    <col min="1" max="1" width="20.28515625" customWidth="1"/>
    <col min="2" max="2" width="14.5703125" customWidth="1"/>
    <col min="3" max="3" width="16.42578125" customWidth="1"/>
    <col min="4" max="4" width="23.5703125" customWidth="1"/>
    <col min="5" max="5" width="18.5703125" customWidth="1"/>
    <col min="6" max="6" width="19.7109375" customWidth="1"/>
    <col min="7" max="7" width="26.85546875" customWidth="1"/>
    <col min="8" max="8" width="11.140625" customWidth="1"/>
    <col min="9" max="9" width="14.140625" customWidth="1"/>
    <col min="10" max="10" width="17.28515625" customWidth="1"/>
    <col min="11" max="12" width="10.28515625" customWidth="1"/>
    <col min="13" max="13" width="10.140625" customWidth="1"/>
    <col min="14" max="14" width="20.28515625" customWidth="1"/>
  </cols>
  <sheetData>
    <row r="1" spans="1:14" ht="18.75" thickBot="1" x14ac:dyDescent="0.3">
      <c r="A1" s="84" t="s">
        <v>101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4" ht="18.75" thickTop="1" x14ac:dyDescent="0.25">
      <c r="A2" s="86" t="s">
        <v>57</v>
      </c>
      <c r="B2" s="87" t="s">
        <v>64</v>
      </c>
      <c r="C2" s="87" t="s">
        <v>65</v>
      </c>
      <c r="D2" s="87" t="s">
        <v>66</v>
      </c>
      <c r="E2" s="87" t="s">
        <v>67</v>
      </c>
      <c r="F2" s="87" t="s">
        <v>68</v>
      </c>
      <c r="G2" s="87" t="s">
        <v>69</v>
      </c>
      <c r="H2" s="87" t="s">
        <v>70</v>
      </c>
      <c r="I2" s="87" t="s">
        <v>71</v>
      </c>
      <c r="J2" s="87" t="s">
        <v>72</v>
      </c>
      <c r="K2" s="87" t="s">
        <v>73</v>
      </c>
      <c r="L2" s="88" t="s">
        <v>115</v>
      </c>
      <c r="M2" s="71"/>
      <c r="N2" s="82"/>
    </row>
    <row r="3" spans="1:14" x14ac:dyDescent="0.2">
      <c r="A3" s="89" t="s">
        <v>51</v>
      </c>
      <c r="B3" s="90">
        <v>1145</v>
      </c>
      <c r="C3" s="90">
        <v>23</v>
      </c>
      <c r="D3" s="90">
        <v>23</v>
      </c>
      <c r="E3" s="90">
        <v>4353</v>
      </c>
      <c r="F3" s="90">
        <v>52</v>
      </c>
      <c r="G3" s="90">
        <v>159</v>
      </c>
      <c r="H3" s="90">
        <v>5755</v>
      </c>
      <c r="I3" s="90">
        <v>5236</v>
      </c>
      <c r="J3" s="90">
        <v>169</v>
      </c>
      <c r="K3" s="90">
        <v>58</v>
      </c>
      <c r="L3" s="90">
        <f>SUM(L4:L17)</f>
        <v>11160</v>
      </c>
      <c r="M3" s="83"/>
      <c r="N3" s="79"/>
    </row>
    <row r="4" spans="1:14" x14ac:dyDescent="0.2">
      <c r="A4" s="91" t="s">
        <v>23</v>
      </c>
      <c r="B4" s="92">
        <v>14</v>
      </c>
      <c r="C4" s="92">
        <v>0</v>
      </c>
      <c r="D4" s="92">
        <v>3</v>
      </c>
      <c r="E4" s="92">
        <v>131</v>
      </c>
      <c r="F4" s="92">
        <v>0</v>
      </c>
      <c r="G4" s="92">
        <v>0</v>
      </c>
      <c r="H4" s="92">
        <v>148</v>
      </c>
      <c r="I4" s="92">
        <v>207</v>
      </c>
      <c r="J4" s="92"/>
      <c r="K4" s="92">
        <f>SUM(I4:J4)</f>
        <v>207</v>
      </c>
      <c r="L4" s="92">
        <f>SUM(K4+H4)</f>
        <v>355</v>
      </c>
      <c r="M4" s="81"/>
      <c r="N4" s="81"/>
    </row>
    <row r="5" spans="1:14" x14ac:dyDescent="0.2">
      <c r="A5" s="91" t="s">
        <v>18</v>
      </c>
      <c r="B5" s="92" t="s">
        <v>114</v>
      </c>
      <c r="C5" s="92" t="s">
        <v>114</v>
      </c>
      <c r="D5" s="92" t="s">
        <v>114</v>
      </c>
      <c r="E5" s="92" t="s">
        <v>114</v>
      </c>
      <c r="F5" s="92" t="s">
        <v>114</v>
      </c>
      <c r="G5" s="92" t="s">
        <v>114</v>
      </c>
      <c r="H5" s="92">
        <v>0</v>
      </c>
      <c r="I5" s="92"/>
      <c r="J5" s="92"/>
      <c r="K5" s="92">
        <f t="shared" ref="K5:K15" si="0">SUM(I5:J5)</f>
        <v>0</v>
      </c>
      <c r="L5" s="92"/>
      <c r="M5" s="71"/>
      <c r="N5" s="71"/>
    </row>
    <row r="6" spans="1:14" x14ac:dyDescent="0.2">
      <c r="A6" s="91" t="s">
        <v>9</v>
      </c>
      <c r="B6" s="92">
        <v>145</v>
      </c>
      <c r="C6" s="92">
        <v>4</v>
      </c>
      <c r="D6" s="92">
        <v>11</v>
      </c>
      <c r="E6" s="92">
        <v>527</v>
      </c>
      <c r="F6" s="92">
        <v>22</v>
      </c>
      <c r="G6" s="92">
        <v>25</v>
      </c>
      <c r="H6" s="92">
        <v>734</v>
      </c>
      <c r="I6" s="92">
        <v>367</v>
      </c>
      <c r="J6" s="92"/>
      <c r="K6" s="92">
        <f t="shared" si="0"/>
        <v>367</v>
      </c>
      <c r="L6" s="92">
        <f>SUM(K6+H6)</f>
        <v>1101</v>
      </c>
      <c r="M6" s="71"/>
      <c r="N6" s="71"/>
    </row>
    <row r="7" spans="1:14" x14ac:dyDescent="0.2">
      <c r="A7" s="91" t="s">
        <v>91</v>
      </c>
      <c r="B7" s="92">
        <v>25</v>
      </c>
      <c r="C7" s="92">
        <v>3</v>
      </c>
      <c r="D7" s="92">
        <v>0</v>
      </c>
      <c r="E7" s="92">
        <v>78</v>
      </c>
      <c r="F7" s="92">
        <v>0</v>
      </c>
      <c r="G7" s="92">
        <v>3</v>
      </c>
      <c r="H7" s="92">
        <v>109</v>
      </c>
      <c r="I7" s="92">
        <v>125</v>
      </c>
      <c r="J7" s="92">
        <v>0</v>
      </c>
      <c r="K7" s="92">
        <f t="shared" si="0"/>
        <v>125</v>
      </c>
      <c r="L7" s="92">
        <f t="shared" ref="L7:L18" si="1">SUM(K7+H7)</f>
        <v>234</v>
      </c>
      <c r="M7" s="71"/>
      <c r="N7" s="71"/>
    </row>
    <row r="8" spans="1:14" x14ac:dyDescent="0.2">
      <c r="A8" s="91" t="s">
        <v>13</v>
      </c>
      <c r="B8" s="92">
        <v>167</v>
      </c>
      <c r="C8" s="92">
        <v>2</v>
      </c>
      <c r="D8" s="92">
        <v>0</v>
      </c>
      <c r="E8" s="92">
        <v>531</v>
      </c>
      <c r="F8" s="92">
        <v>2</v>
      </c>
      <c r="G8" s="92">
        <v>11</v>
      </c>
      <c r="H8" s="92">
        <v>713</v>
      </c>
      <c r="I8" s="92">
        <v>453</v>
      </c>
      <c r="J8" s="92">
        <v>0</v>
      </c>
      <c r="K8" s="92">
        <f t="shared" si="0"/>
        <v>453</v>
      </c>
      <c r="L8" s="92">
        <f t="shared" si="1"/>
        <v>1166</v>
      </c>
      <c r="M8" s="71"/>
      <c r="N8" s="71"/>
    </row>
    <row r="9" spans="1:14" x14ac:dyDescent="0.2">
      <c r="A9" s="91" t="s">
        <v>10</v>
      </c>
      <c r="B9" s="92" t="s">
        <v>114</v>
      </c>
      <c r="C9" s="92" t="s">
        <v>114</v>
      </c>
      <c r="D9" s="92" t="s">
        <v>114</v>
      </c>
      <c r="E9" s="92">
        <v>0</v>
      </c>
      <c r="F9" s="92" t="s">
        <v>114</v>
      </c>
      <c r="G9" s="92" t="s">
        <v>114</v>
      </c>
      <c r="H9" s="92">
        <v>0</v>
      </c>
      <c r="I9" s="92" t="s">
        <v>114</v>
      </c>
      <c r="J9" s="92">
        <v>0</v>
      </c>
      <c r="K9" s="92">
        <f t="shared" si="0"/>
        <v>0</v>
      </c>
      <c r="L9" s="92">
        <f t="shared" si="1"/>
        <v>0</v>
      </c>
      <c r="M9" s="71"/>
      <c r="N9" s="71"/>
    </row>
    <row r="10" spans="1:14" x14ac:dyDescent="0.2">
      <c r="A10" s="91" t="s">
        <v>16</v>
      </c>
      <c r="B10" s="92">
        <v>54</v>
      </c>
      <c r="C10" s="92">
        <v>0</v>
      </c>
      <c r="D10" s="92">
        <v>0</v>
      </c>
      <c r="E10" s="92">
        <v>323</v>
      </c>
      <c r="F10" s="92">
        <v>0</v>
      </c>
      <c r="G10" s="92">
        <v>10</v>
      </c>
      <c r="H10" s="92">
        <v>387</v>
      </c>
      <c r="I10" s="92">
        <v>276</v>
      </c>
      <c r="J10" s="92"/>
      <c r="K10" s="92">
        <f>SUM(I10:J10)</f>
        <v>276</v>
      </c>
      <c r="L10" s="92">
        <f t="shared" si="1"/>
        <v>663</v>
      </c>
      <c r="M10" s="71"/>
      <c r="N10" s="71"/>
    </row>
    <row r="11" spans="1:14" x14ac:dyDescent="0.2">
      <c r="A11" s="91" t="s">
        <v>21</v>
      </c>
      <c r="B11" s="93">
        <v>101</v>
      </c>
      <c r="C11" s="92">
        <v>1</v>
      </c>
      <c r="D11" s="92">
        <v>0</v>
      </c>
      <c r="E11" s="93">
        <v>602</v>
      </c>
      <c r="F11" s="93">
        <v>5</v>
      </c>
      <c r="G11" s="93">
        <v>12</v>
      </c>
      <c r="H11" s="92">
        <v>721</v>
      </c>
      <c r="I11" s="92">
        <v>537</v>
      </c>
      <c r="J11" s="92"/>
      <c r="K11" s="92">
        <f t="shared" si="0"/>
        <v>537</v>
      </c>
      <c r="L11" s="92">
        <f t="shared" si="1"/>
        <v>1258</v>
      </c>
      <c r="M11" s="71"/>
      <c r="N11" s="71"/>
    </row>
    <row r="12" spans="1:14" x14ac:dyDescent="0.2">
      <c r="A12" s="91" t="s">
        <v>15</v>
      </c>
      <c r="B12" s="92">
        <v>250</v>
      </c>
      <c r="C12" s="92">
        <v>0</v>
      </c>
      <c r="D12" s="92">
        <v>5</v>
      </c>
      <c r="E12" s="92">
        <v>423</v>
      </c>
      <c r="F12" s="92">
        <v>0</v>
      </c>
      <c r="G12" s="92">
        <v>29</v>
      </c>
      <c r="H12" s="92">
        <v>707</v>
      </c>
      <c r="I12" s="92">
        <v>1600</v>
      </c>
      <c r="J12" s="92">
        <v>0</v>
      </c>
      <c r="K12" s="92">
        <f t="shared" si="0"/>
        <v>1600</v>
      </c>
      <c r="L12" s="92">
        <f t="shared" si="1"/>
        <v>2307</v>
      </c>
      <c r="M12" s="71"/>
      <c r="N12" s="71"/>
    </row>
    <row r="13" spans="1:14" x14ac:dyDescent="0.2">
      <c r="A13" s="91" t="s">
        <v>20</v>
      </c>
      <c r="B13" s="92">
        <v>115</v>
      </c>
      <c r="C13" s="92">
        <v>1</v>
      </c>
      <c r="D13" s="92">
        <v>1</v>
      </c>
      <c r="E13" s="92">
        <v>584</v>
      </c>
      <c r="F13" s="92">
        <v>14</v>
      </c>
      <c r="G13" s="92">
        <v>15</v>
      </c>
      <c r="H13" s="92">
        <v>730</v>
      </c>
      <c r="I13" s="92">
        <v>602</v>
      </c>
      <c r="J13" s="92">
        <v>3</v>
      </c>
      <c r="K13" s="92">
        <f t="shared" si="0"/>
        <v>605</v>
      </c>
      <c r="L13" s="92">
        <f t="shared" si="1"/>
        <v>1335</v>
      </c>
      <c r="M13" s="71"/>
      <c r="N13" s="71"/>
    </row>
    <row r="14" spans="1:14" x14ac:dyDescent="0.2">
      <c r="A14" s="91" t="s">
        <v>22</v>
      </c>
      <c r="B14" s="92">
        <v>19</v>
      </c>
      <c r="C14" s="92">
        <v>0</v>
      </c>
      <c r="D14" s="92">
        <v>0</v>
      </c>
      <c r="E14" s="92">
        <v>228</v>
      </c>
      <c r="F14" s="92">
        <v>2</v>
      </c>
      <c r="G14" s="92">
        <v>1</v>
      </c>
      <c r="H14" s="92">
        <v>250</v>
      </c>
      <c r="I14" s="92">
        <v>366</v>
      </c>
      <c r="J14" s="92"/>
      <c r="K14" s="92">
        <f t="shared" si="0"/>
        <v>366</v>
      </c>
      <c r="L14" s="92">
        <f t="shared" si="1"/>
        <v>616</v>
      </c>
      <c r="M14" s="71"/>
      <c r="N14" s="71"/>
    </row>
    <row r="15" spans="1:14" x14ac:dyDescent="0.2">
      <c r="A15" s="91" t="s">
        <v>14</v>
      </c>
      <c r="B15" s="92">
        <v>241</v>
      </c>
      <c r="C15" s="92">
        <v>4</v>
      </c>
      <c r="D15" s="92">
        <v>3</v>
      </c>
      <c r="E15" s="92">
        <v>630</v>
      </c>
      <c r="F15" s="92">
        <v>3</v>
      </c>
      <c r="G15" s="92">
        <v>36</v>
      </c>
      <c r="H15" s="92">
        <v>917</v>
      </c>
      <c r="I15" s="92">
        <v>414</v>
      </c>
      <c r="J15" s="92">
        <v>166</v>
      </c>
      <c r="K15" s="92">
        <f t="shared" si="0"/>
        <v>580</v>
      </c>
      <c r="L15" s="92">
        <f t="shared" si="1"/>
        <v>1497</v>
      </c>
      <c r="M15" s="71"/>
      <c r="N15" s="71"/>
    </row>
    <row r="16" spans="1:14" x14ac:dyDescent="0.2">
      <c r="A16" s="91" t="s">
        <v>11</v>
      </c>
      <c r="B16" s="92">
        <v>9</v>
      </c>
      <c r="C16" s="92">
        <v>8</v>
      </c>
      <c r="D16" s="92">
        <v>0</v>
      </c>
      <c r="E16" s="92">
        <v>70</v>
      </c>
      <c r="F16" s="92">
        <v>0</v>
      </c>
      <c r="G16" s="92">
        <v>10</v>
      </c>
      <c r="H16" s="92">
        <v>97</v>
      </c>
      <c r="I16" s="92">
        <v>58</v>
      </c>
      <c r="J16" s="92">
        <v>0</v>
      </c>
      <c r="K16" s="92">
        <v>58</v>
      </c>
      <c r="L16" s="92">
        <f t="shared" si="1"/>
        <v>155</v>
      </c>
      <c r="M16" s="71"/>
      <c r="N16" s="71"/>
    </row>
    <row r="17" spans="1:14" x14ac:dyDescent="0.2">
      <c r="A17" s="91" t="s">
        <v>17</v>
      </c>
      <c r="B17" s="92">
        <v>5</v>
      </c>
      <c r="C17" s="92">
        <v>0</v>
      </c>
      <c r="D17" s="92">
        <v>0</v>
      </c>
      <c r="E17" s="92">
        <v>226</v>
      </c>
      <c r="F17" s="92">
        <v>4</v>
      </c>
      <c r="G17" s="92">
        <v>7</v>
      </c>
      <c r="H17" s="92">
        <v>242</v>
      </c>
      <c r="I17" s="92">
        <v>231</v>
      </c>
      <c r="J17" s="92"/>
      <c r="K17" s="92">
        <f>SUM(I17:J17)</f>
        <v>231</v>
      </c>
      <c r="L17" s="92">
        <f t="shared" si="1"/>
        <v>473</v>
      </c>
      <c r="M17" s="71"/>
      <c r="N17" s="71"/>
    </row>
    <row r="18" spans="1:14" ht="13.5" thickBot="1" x14ac:dyDescent="0.25">
      <c r="A18" s="89" t="s">
        <v>74</v>
      </c>
      <c r="B18" s="90">
        <v>0</v>
      </c>
      <c r="C18" s="90">
        <v>0</v>
      </c>
      <c r="D18" s="90">
        <v>0</v>
      </c>
      <c r="E18" s="90">
        <v>1600</v>
      </c>
      <c r="F18" s="90">
        <v>125</v>
      </c>
      <c r="G18" s="90">
        <v>22</v>
      </c>
      <c r="H18" s="90">
        <v>1747</v>
      </c>
      <c r="I18" s="90">
        <v>150</v>
      </c>
      <c r="J18" s="90">
        <v>2</v>
      </c>
      <c r="K18" s="90">
        <v>152</v>
      </c>
      <c r="L18" s="94">
        <f t="shared" si="1"/>
        <v>1899</v>
      </c>
      <c r="M18" s="71"/>
      <c r="N18" s="71"/>
    </row>
    <row r="19" spans="1:14" ht="14.25" thickTop="1" thickBot="1" x14ac:dyDescent="0.25">
      <c r="A19" s="95" t="s">
        <v>4</v>
      </c>
      <c r="B19" s="96">
        <v>1145</v>
      </c>
      <c r="C19" s="96">
        <v>23</v>
      </c>
      <c r="D19" s="96">
        <v>23</v>
      </c>
      <c r="E19" s="96">
        <v>5953</v>
      </c>
      <c r="F19" s="96">
        <v>177</v>
      </c>
      <c r="G19" s="96">
        <v>181</v>
      </c>
      <c r="H19" s="96">
        <v>7502</v>
      </c>
      <c r="I19" s="96">
        <v>5386</v>
      </c>
      <c r="J19" s="96">
        <v>171</v>
      </c>
      <c r="K19" s="96">
        <v>210</v>
      </c>
      <c r="L19" s="96">
        <f>SUM(L3+L18)</f>
        <v>13059</v>
      </c>
      <c r="M19" s="81"/>
      <c r="N19" s="81"/>
    </row>
    <row r="20" spans="1:14" ht="13.5" thickTop="1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2" spans="1:14" ht="18" x14ac:dyDescent="0.25">
      <c r="A22" s="58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63"/>
      <c r="M22" s="57"/>
      <c r="N22" s="58"/>
    </row>
    <row r="23" spans="1:14" x14ac:dyDescent="0.2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0"/>
    </row>
    <row r="24" spans="1:14" x14ac:dyDescent="0.2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4" ht="15" x14ac:dyDescent="0.25">
      <c r="A25" s="7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5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15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4" ht="1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5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5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5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15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1:14" ht="15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5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5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5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5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1:14" ht="15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1:14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x14ac:dyDescent="0.2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5 Reservations&amp;C&amp;P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E1" zoomScaleNormal="100" workbookViewId="0">
      <selection activeCell="I13" sqref="I13"/>
    </sheetView>
  </sheetViews>
  <sheetFormatPr defaultRowHeight="12.75" x14ac:dyDescent="0.2"/>
  <cols>
    <col min="1" max="1" width="19.85546875" customWidth="1"/>
    <col min="2" max="2" width="9.85546875" customWidth="1"/>
    <col min="3" max="3" width="10.140625" customWidth="1"/>
    <col min="4" max="5" width="10" customWidth="1"/>
    <col min="6" max="6" width="27.42578125" customWidth="1"/>
    <col min="7" max="7" width="18.28515625" customWidth="1"/>
    <col min="8" max="8" width="15.28515625" customWidth="1"/>
    <col min="9" max="9" width="17.140625" customWidth="1"/>
  </cols>
  <sheetData>
    <row r="2" spans="1:10" ht="18" x14ac:dyDescent="0.25">
      <c r="A2" s="1" t="s">
        <v>93</v>
      </c>
    </row>
    <row r="3" spans="1:10" x14ac:dyDescent="0.2">
      <c r="A3" s="24" t="s">
        <v>57</v>
      </c>
      <c r="B3" s="25" t="s">
        <v>75</v>
      </c>
      <c r="C3" s="25" t="s">
        <v>76</v>
      </c>
      <c r="D3" s="25" t="s">
        <v>77</v>
      </c>
      <c r="E3" s="25" t="s">
        <v>78</v>
      </c>
      <c r="F3" s="25" t="s">
        <v>112</v>
      </c>
      <c r="G3" s="25" t="s">
        <v>79</v>
      </c>
      <c r="H3" s="25" t="s">
        <v>80</v>
      </c>
      <c r="I3" s="25" t="s">
        <v>81</v>
      </c>
    </row>
    <row r="4" spans="1:10" x14ac:dyDescent="0.2">
      <c r="A4" s="26" t="s">
        <v>51</v>
      </c>
      <c r="B4" s="27">
        <f>SUM(B5:B23)</f>
        <v>123097</v>
      </c>
      <c r="C4" s="27">
        <f>SUM(C5:C23)</f>
        <v>46951</v>
      </c>
      <c r="D4" s="27">
        <f>SUM(D5:D23)</f>
        <v>14251</v>
      </c>
      <c r="E4" s="27">
        <f>SUM(E5:E23)</f>
        <v>184299</v>
      </c>
      <c r="F4" s="28">
        <f>SUM(F5:F23)</f>
        <v>13968</v>
      </c>
      <c r="G4" s="29">
        <f t="shared" ref="G4:G25" si="0">SUM(F4/E4*100)</f>
        <v>7.5789884915273555</v>
      </c>
      <c r="H4" s="28">
        <f>SUM(H5:H23)</f>
        <v>0</v>
      </c>
      <c r="I4" s="30">
        <f t="shared" ref="I4:I25" si="1">SUM(H4/E4*100)</f>
        <v>0</v>
      </c>
    </row>
    <row r="5" spans="1:10" x14ac:dyDescent="0.2">
      <c r="A5" s="6" t="s">
        <v>23</v>
      </c>
      <c r="B5" s="75">
        <v>8378</v>
      </c>
      <c r="C5" s="75">
        <v>3094</v>
      </c>
      <c r="D5" s="75">
        <v>1286</v>
      </c>
      <c r="E5" s="75">
        <f>SUM(B5:D5)</f>
        <v>12758</v>
      </c>
      <c r="F5" s="75">
        <v>740</v>
      </c>
      <c r="G5" s="22">
        <f t="shared" si="0"/>
        <v>5.8002821758896381</v>
      </c>
      <c r="H5" s="7"/>
      <c r="I5" s="32">
        <f t="shared" si="1"/>
        <v>0</v>
      </c>
      <c r="J5" s="76"/>
    </row>
    <row r="6" spans="1:10" x14ac:dyDescent="0.2">
      <c r="A6" s="6" t="s">
        <v>18</v>
      </c>
      <c r="B6" s="75">
        <v>2380</v>
      </c>
      <c r="C6" s="75">
        <v>1449</v>
      </c>
      <c r="D6" s="75">
        <v>325</v>
      </c>
      <c r="E6" s="75">
        <f>SUM(B6:D6)</f>
        <v>4154</v>
      </c>
      <c r="F6" s="75">
        <v>345</v>
      </c>
      <c r="G6" s="22">
        <f t="shared" si="0"/>
        <v>8.3052479537794888</v>
      </c>
      <c r="H6" s="7"/>
      <c r="I6" s="32">
        <f t="shared" si="1"/>
        <v>0</v>
      </c>
      <c r="J6" s="76"/>
    </row>
    <row r="7" spans="1:10" x14ac:dyDescent="0.2">
      <c r="A7" s="6" t="s">
        <v>9</v>
      </c>
      <c r="B7" s="75">
        <v>16220</v>
      </c>
      <c r="C7" s="75">
        <v>4774</v>
      </c>
      <c r="D7" s="75">
        <v>1842</v>
      </c>
      <c r="E7" s="75">
        <f t="shared" ref="E7:E23" si="2">SUM(B7:D7)</f>
        <v>22836</v>
      </c>
      <c r="F7" s="75">
        <v>1993</v>
      </c>
      <c r="G7" s="22">
        <f t="shared" si="0"/>
        <v>8.7274478892976006</v>
      </c>
      <c r="H7" s="7"/>
      <c r="I7" s="32">
        <f t="shared" si="1"/>
        <v>0</v>
      </c>
      <c r="J7" s="76"/>
    </row>
    <row r="8" spans="1:10" x14ac:dyDescent="0.2">
      <c r="A8" s="6" t="s">
        <v>13</v>
      </c>
      <c r="B8" s="75">
        <v>10062</v>
      </c>
      <c r="C8" s="75">
        <v>3165</v>
      </c>
      <c r="D8" s="75">
        <v>909</v>
      </c>
      <c r="E8" s="75">
        <f t="shared" si="2"/>
        <v>14136</v>
      </c>
      <c r="F8" s="75">
        <v>1135</v>
      </c>
      <c r="G8" s="22">
        <f t="shared" si="0"/>
        <v>8.0291454442557999</v>
      </c>
      <c r="H8" s="7"/>
      <c r="I8" s="32">
        <f t="shared" si="1"/>
        <v>0</v>
      </c>
      <c r="J8" s="76"/>
    </row>
    <row r="9" spans="1:10" x14ac:dyDescent="0.2">
      <c r="A9" s="6" t="s">
        <v>91</v>
      </c>
      <c r="B9" s="75">
        <v>3521</v>
      </c>
      <c r="C9" s="75">
        <v>1940</v>
      </c>
      <c r="D9" s="75">
        <v>607</v>
      </c>
      <c r="E9" s="75">
        <f t="shared" si="2"/>
        <v>6068</v>
      </c>
      <c r="F9" s="75">
        <v>480</v>
      </c>
      <c r="G9" s="22">
        <f t="shared" si="0"/>
        <v>7.9103493737640083</v>
      </c>
      <c r="H9" s="7"/>
      <c r="I9" s="32">
        <f t="shared" si="1"/>
        <v>0</v>
      </c>
      <c r="J9" s="76"/>
    </row>
    <row r="10" spans="1:10" x14ac:dyDescent="0.2">
      <c r="A10" s="6" t="s">
        <v>10</v>
      </c>
      <c r="B10" s="75">
        <v>6343</v>
      </c>
      <c r="C10" s="75">
        <v>2561</v>
      </c>
      <c r="D10" s="75">
        <v>709</v>
      </c>
      <c r="E10" s="75">
        <f t="shared" si="2"/>
        <v>9613</v>
      </c>
      <c r="F10" s="75">
        <v>804</v>
      </c>
      <c r="G10" s="22">
        <f t="shared" si="0"/>
        <v>8.3636741911994168</v>
      </c>
      <c r="H10" s="7"/>
      <c r="I10" s="32">
        <f t="shared" si="1"/>
        <v>0</v>
      </c>
      <c r="J10" s="76"/>
    </row>
    <row r="11" spans="1:10" x14ac:dyDescent="0.2">
      <c r="A11" s="6" t="s">
        <v>16</v>
      </c>
      <c r="B11" s="75">
        <v>7136</v>
      </c>
      <c r="C11" s="75">
        <v>2752</v>
      </c>
      <c r="D11" s="75">
        <v>647</v>
      </c>
      <c r="E11" s="75">
        <f t="shared" si="2"/>
        <v>10535</v>
      </c>
      <c r="F11" s="75">
        <v>817</v>
      </c>
      <c r="G11" s="22">
        <f t="shared" si="0"/>
        <v>7.7551020408163263</v>
      </c>
      <c r="H11" s="7"/>
      <c r="I11" s="32">
        <f t="shared" si="1"/>
        <v>0</v>
      </c>
      <c r="J11" s="76"/>
    </row>
    <row r="12" spans="1:10" x14ac:dyDescent="0.2">
      <c r="A12" s="6" t="s">
        <v>21</v>
      </c>
      <c r="B12" s="75">
        <v>10643</v>
      </c>
      <c r="C12" s="75">
        <v>3785</v>
      </c>
      <c r="D12" s="75">
        <v>1451</v>
      </c>
      <c r="E12" s="75">
        <f>SUM(B12:D12)</f>
        <v>15879</v>
      </c>
      <c r="F12" s="75">
        <v>1277</v>
      </c>
      <c r="G12" s="22">
        <f t="shared" si="0"/>
        <v>8.0420681403111018</v>
      </c>
      <c r="H12" s="7"/>
      <c r="I12" s="32">
        <f t="shared" si="1"/>
        <v>0</v>
      </c>
      <c r="J12" s="76"/>
    </row>
    <row r="13" spans="1:10" x14ac:dyDescent="0.2">
      <c r="A13" s="6" t="s">
        <v>12</v>
      </c>
      <c r="B13" s="75">
        <v>1768</v>
      </c>
      <c r="C13" s="75">
        <v>749</v>
      </c>
      <c r="D13" s="75">
        <v>212</v>
      </c>
      <c r="E13" s="75">
        <f t="shared" si="2"/>
        <v>2729</v>
      </c>
      <c r="F13" s="75">
        <v>115</v>
      </c>
      <c r="G13" s="22">
        <f t="shared" si="0"/>
        <v>4.2139978013924519</v>
      </c>
      <c r="H13" s="7"/>
      <c r="I13" s="32">
        <f t="shared" si="1"/>
        <v>0</v>
      </c>
      <c r="J13" s="76"/>
    </row>
    <row r="14" spans="1:10" x14ac:dyDescent="0.2">
      <c r="A14" s="6" t="s">
        <v>15</v>
      </c>
      <c r="B14" s="75">
        <v>10238</v>
      </c>
      <c r="C14" s="75">
        <v>3070</v>
      </c>
      <c r="D14" s="75">
        <v>931</v>
      </c>
      <c r="E14" s="75">
        <f>SUM(B14:D14)</f>
        <v>14239</v>
      </c>
      <c r="F14" s="75">
        <v>1156</v>
      </c>
      <c r="G14" s="22">
        <f t="shared" si="0"/>
        <v>8.1185476508181758</v>
      </c>
      <c r="H14" s="7"/>
      <c r="I14" s="32">
        <f t="shared" si="1"/>
        <v>0</v>
      </c>
      <c r="J14" s="76"/>
    </row>
    <row r="15" spans="1:10" x14ac:dyDescent="0.2">
      <c r="A15" s="6" t="s">
        <v>19</v>
      </c>
      <c r="B15" s="45">
        <v>2</v>
      </c>
      <c r="C15" s="45">
        <v>1</v>
      </c>
      <c r="D15" s="45">
        <v>1</v>
      </c>
      <c r="E15" s="45">
        <f>SUM(B15:D15)</f>
        <v>4</v>
      </c>
      <c r="F15" s="75">
        <v>1</v>
      </c>
      <c r="G15" s="22">
        <f t="shared" si="0"/>
        <v>25</v>
      </c>
      <c r="H15" s="7"/>
      <c r="I15" s="32">
        <f t="shared" si="1"/>
        <v>0</v>
      </c>
      <c r="J15" s="76"/>
    </row>
    <row r="16" spans="1:10" x14ac:dyDescent="0.2">
      <c r="A16" s="6" t="s">
        <v>20</v>
      </c>
      <c r="B16" s="75">
        <v>20415</v>
      </c>
      <c r="C16" s="75">
        <v>5072</v>
      </c>
      <c r="D16" s="75">
        <v>2455</v>
      </c>
      <c r="E16" s="75">
        <f>SUM(B16:D16)</f>
        <v>27942</v>
      </c>
      <c r="F16" s="75">
        <v>1859</v>
      </c>
      <c r="G16" s="22">
        <f t="shared" si="0"/>
        <v>6.6530670674969583</v>
      </c>
      <c r="H16" s="7"/>
      <c r="I16" s="32">
        <f t="shared" si="1"/>
        <v>0</v>
      </c>
      <c r="J16" s="76"/>
    </row>
    <row r="17" spans="1:10" x14ac:dyDescent="0.2">
      <c r="A17" s="6" t="s">
        <v>22</v>
      </c>
      <c r="B17" s="75">
        <v>5597</v>
      </c>
      <c r="C17" s="75">
        <v>2671</v>
      </c>
      <c r="D17" s="75">
        <v>771</v>
      </c>
      <c r="E17" s="75">
        <f>SUM(B17:D17)</f>
        <v>9039</v>
      </c>
      <c r="F17" s="75">
        <v>697</v>
      </c>
      <c r="G17" s="22">
        <f t="shared" si="0"/>
        <v>7.7110299811926106</v>
      </c>
      <c r="H17" s="7"/>
      <c r="I17" s="32">
        <f t="shared" si="1"/>
        <v>0</v>
      </c>
      <c r="J17" s="76"/>
    </row>
    <row r="18" spans="1:10" x14ac:dyDescent="0.2">
      <c r="A18" s="6" t="s">
        <v>14</v>
      </c>
      <c r="B18" s="75">
        <v>9313</v>
      </c>
      <c r="C18" s="75">
        <v>4119</v>
      </c>
      <c r="D18" s="75">
        <v>908</v>
      </c>
      <c r="E18" s="75">
        <f t="shared" si="2"/>
        <v>14340</v>
      </c>
      <c r="F18" s="75">
        <v>1105</v>
      </c>
      <c r="G18" s="22">
        <f t="shared" si="0"/>
        <v>7.7057182705718281</v>
      </c>
      <c r="H18" s="7"/>
      <c r="I18" s="32">
        <f t="shared" si="1"/>
        <v>0</v>
      </c>
      <c r="J18" s="76"/>
    </row>
    <row r="19" spans="1:10" x14ac:dyDescent="0.2">
      <c r="A19" s="6" t="s">
        <v>11</v>
      </c>
      <c r="B19" s="75">
        <v>3838</v>
      </c>
      <c r="C19" s="75">
        <v>1800</v>
      </c>
      <c r="D19" s="75">
        <v>563</v>
      </c>
      <c r="E19" s="75">
        <f t="shared" si="2"/>
        <v>6201</v>
      </c>
      <c r="F19" s="75">
        <v>567</v>
      </c>
      <c r="G19" s="22">
        <f t="shared" si="0"/>
        <v>9.1436865021770686</v>
      </c>
      <c r="H19" s="7"/>
      <c r="I19" s="32">
        <f t="shared" si="1"/>
        <v>0</v>
      </c>
      <c r="J19" s="76"/>
    </row>
    <row r="20" spans="1:10" x14ac:dyDescent="0.2">
      <c r="A20" s="6" t="s">
        <v>17</v>
      </c>
      <c r="B20" s="75">
        <v>5023</v>
      </c>
      <c r="C20" s="75">
        <v>1839</v>
      </c>
      <c r="D20" s="75">
        <v>563</v>
      </c>
      <c r="E20" s="75">
        <f t="shared" si="2"/>
        <v>7425</v>
      </c>
      <c r="F20" s="75">
        <v>456</v>
      </c>
      <c r="G20" s="22">
        <f t="shared" si="0"/>
        <v>6.141414141414141</v>
      </c>
      <c r="H20" s="7"/>
      <c r="I20" s="32">
        <f t="shared" si="1"/>
        <v>0</v>
      </c>
      <c r="J20" s="76"/>
    </row>
    <row r="21" spans="1:10" x14ac:dyDescent="0.2">
      <c r="A21" s="6" t="s">
        <v>53</v>
      </c>
      <c r="B21" s="75">
        <v>2007</v>
      </c>
      <c r="C21" s="75">
        <v>3955</v>
      </c>
      <c r="D21" s="75">
        <v>55</v>
      </c>
      <c r="E21" s="75">
        <f>SUM(B21:D21)</f>
        <v>6017</v>
      </c>
      <c r="F21" s="75">
        <v>394</v>
      </c>
      <c r="G21" s="22">
        <f>SUM(F21/E21*100)</f>
        <v>6.5481136779125819</v>
      </c>
      <c r="H21" s="7"/>
      <c r="I21" s="32">
        <f>SUM(H21/E21*100)</f>
        <v>0</v>
      </c>
      <c r="J21" s="76"/>
    </row>
    <row r="22" spans="1:10" x14ac:dyDescent="0.2">
      <c r="A22" s="41" t="s">
        <v>82</v>
      </c>
      <c r="B22" s="75">
        <v>5</v>
      </c>
      <c r="C22" s="75">
        <v>4</v>
      </c>
      <c r="D22" s="75">
        <v>0</v>
      </c>
      <c r="E22" s="75">
        <f>SUM(B22:D22)</f>
        <v>9</v>
      </c>
      <c r="F22" s="75"/>
      <c r="G22" s="22">
        <f>SUM(F22/E22*100)</f>
        <v>0</v>
      </c>
      <c r="H22" s="31"/>
      <c r="I22" s="42">
        <f>SUM(H22/E22*100)</f>
        <v>0</v>
      </c>
      <c r="J22" s="76"/>
    </row>
    <row r="23" spans="1:10" s="43" customFormat="1" ht="13.5" thickBot="1" x14ac:dyDescent="0.25">
      <c r="A23" s="33" t="s">
        <v>50</v>
      </c>
      <c r="B23" s="55">
        <v>208</v>
      </c>
      <c r="C23" s="55">
        <v>151</v>
      </c>
      <c r="D23" s="55">
        <v>16</v>
      </c>
      <c r="E23" s="55">
        <f t="shared" si="2"/>
        <v>375</v>
      </c>
      <c r="F23" s="55">
        <v>27</v>
      </c>
      <c r="G23" s="35">
        <f t="shared" si="0"/>
        <v>7.1999999999999993</v>
      </c>
      <c r="H23" s="34"/>
      <c r="I23" s="36">
        <f t="shared" si="1"/>
        <v>0</v>
      </c>
      <c r="J23" s="76"/>
    </row>
    <row r="24" spans="1:10" ht="14.25" thickTop="1" thickBot="1" x14ac:dyDescent="0.25">
      <c r="A24" s="20" t="s">
        <v>74</v>
      </c>
      <c r="B24" s="46">
        <v>1502</v>
      </c>
      <c r="C24" s="46">
        <v>1159</v>
      </c>
      <c r="D24" s="46">
        <v>205</v>
      </c>
      <c r="E24" s="46">
        <f>SUM(B24:D24)</f>
        <v>2866</v>
      </c>
      <c r="F24" s="47"/>
      <c r="G24" s="21">
        <f t="shared" si="0"/>
        <v>0</v>
      </c>
      <c r="H24" s="37"/>
      <c r="I24" s="38">
        <f t="shared" si="1"/>
        <v>0</v>
      </c>
    </row>
    <row r="25" spans="1:10" ht="14.25" thickTop="1" thickBot="1" x14ac:dyDescent="0.25">
      <c r="A25" s="11" t="s">
        <v>4</v>
      </c>
      <c r="B25" s="12">
        <f>SUM(B4+B24)</f>
        <v>124599</v>
      </c>
      <c r="C25" s="12">
        <f>SUM(C4+C24)</f>
        <v>48110</v>
      </c>
      <c r="D25" s="12">
        <f>SUM(D4+D24)</f>
        <v>14456</v>
      </c>
      <c r="E25" s="12">
        <f>SUM(E4+E24)</f>
        <v>187165</v>
      </c>
      <c r="F25" s="12">
        <f>SUM(F4+F24)</f>
        <v>13968</v>
      </c>
      <c r="G25" s="23">
        <f t="shared" si="0"/>
        <v>7.4629337750113534</v>
      </c>
      <c r="H25" s="39"/>
      <c r="I25" s="40">
        <f t="shared" si="1"/>
        <v>0</v>
      </c>
    </row>
    <row r="26" spans="1:10" ht="13.5" thickTop="1" x14ac:dyDescent="0.2"/>
    <row r="27" spans="1:10" x14ac:dyDescent="0.2">
      <c r="A27" t="s">
        <v>85</v>
      </c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&amp;LTable 6 Borrowers&amp;C&amp;P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workbookViewId="0">
      <selection activeCell="F16" sqref="F16"/>
    </sheetView>
  </sheetViews>
  <sheetFormatPr defaultRowHeight="12.75" x14ac:dyDescent="0.2"/>
  <sheetData>
    <row r="2" spans="1:16" ht="15" x14ac:dyDescent="0.25">
      <c r="A2" s="79"/>
      <c r="B2" s="48"/>
      <c r="C2" s="48"/>
      <c r="D2" s="48"/>
      <c r="E2" s="48"/>
      <c r="F2" s="48"/>
      <c r="G2" s="48"/>
      <c r="H2" s="48"/>
      <c r="I2" s="48"/>
      <c r="J2" s="80"/>
      <c r="K2" s="48"/>
      <c r="L2" s="48"/>
      <c r="M2" s="48"/>
      <c r="N2" s="48"/>
      <c r="O2" s="48"/>
      <c r="P2" s="48"/>
    </row>
    <row r="3" spans="1:16" x14ac:dyDescent="0.2">
      <c r="A3" s="81"/>
      <c r="B3" s="15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x14ac:dyDescent="0.2">
      <c r="A4" s="71"/>
      <c r="B4" s="48"/>
      <c r="C4" s="48"/>
      <c r="D4" s="48"/>
      <c r="E4" s="48"/>
      <c r="F4" s="48"/>
      <c r="G4" s="48"/>
      <c r="H4" s="48"/>
      <c r="I4" s="15"/>
      <c r="J4" s="48"/>
      <c r="K4" s="15"/>
      <c r="L4" s="15"/>
      <c r="M4" s="15"/>
      <c r="N4" s="15"/>
      <c r="O4" s="15"/>
      <c r="P4" s="15"/>
    </row>
    <row r="5" spans="1:16" x14ac:dyDescent="0.2">
      <c r="A5" s="71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x14ac:dyDescent="0.2">
      <c r="A6" s="71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x14ac:dyDescent="0.2">
      <c r="A7" s="7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x14ac:dyDescent="0.2">
      <c r="A8" s="71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x14ac:dyDescent="0.2">
      <c r="A9" s="71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">
      <c r="A10" s="71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x14ac:dyDescent="0.2">
      <c r="A11" s="71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x14ac:dyDescent="0.2">
      <c r="A12" s="71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x14ac:dyDescent="0.2">
      <c r="A13" s="71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x14ac:dyDescent="0.2">
      <c r="A14" s="71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x14ac:dyDescent="0.2">
      <c r="A15" s="71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x14ac:dyDescent="0.2">
      <c r="A16" s="71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x14ac:dyDescent="0.2">
      <c r="A17" s="71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 x14ac:dyDescent="0.2">
      <c r="A18" s="71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x14ac:dyDescent="0.2">
      <c r="A19" s="71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x14ac:dyDescent="0.2">
      <c r="A20" s="7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x14ac:dyDescent="0.2">
      <c r="A21" s="71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x14ac:dyDescent="0.2">
      <c r="A22" s="71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x14ac:dyDescent="0.2">
      <c r="A23" s="71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x14ac:dyDescent="0.2">
      <c r="A24" s="71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x14ac:dyDescent="0.2">
      <c r="A25" s="71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x14ac:dyDescent="0.2">
      <c r="A26" s="81"/>
      <c r="B26" s="15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x14ac:dyDescent="0.2">
      <c r="A27" s="71"/>
      <c r="B27" s="48"/>
      <c r="C27" s="48"/>
      <c r="D27" s="48"/>
      <c r="E27" s="48"/>
      <c r="F27" s="48"/>
      <c r="G27" s="48"/>
      <c r="H27" s="48"/>
      <c r="I27" s="15"/>
      <c r="J27" s="48"/>
      <c r="K27" s="15"/>
      <c r="L27" s="15"/>
      <c r="M27" s="15"/>
      <c r="N27" s="15"/>
      <c r="O27" s="15"/>
      <c r="P27" s="15"/>
    </row>
    <row r="28" spans="1:16" x14ac:dyDescent="0.2">
      <c r="A28" s="71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x14ac:dyDescent="0.2">
      <c r="A29" s="81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N32">
        <v>0</v>
      </c>
      <c r="O3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workbookViewId="0">
      <selection activeCell="A9" sqref="A9"/>
    </sheetView>
  </sheetViews>
  <sheetFormatPr defaultRowHeight="12.75" x14ac:dyDescent="0.2"/>
  <sheetData>
    <row r="3" spans="1:4" x14ac:dyDescent="0.2">
      <c r="B3">
        <v>899548</v>
      </c>
      <c r="D3">
        <v>988060</v>
      </c>
    </row>
    <row r="7" spans="1:4" x14ac:dyDescent="0.2">
      <c r="B7">
        <v>988060</v>
      </c>
    </row>
    <row r="8" spans="1:4" x14ac:dyDescent="0.2">
      <c r="A8" t="s">
        <v>114</v>
      </c>
      <c r="B8">
        <v>899548</v>
      </c>
    </row>
    <row r="9" spans="1:4" ht="13.5" thickBot="1" x14ac:dyDescent="0.25">
      <c r="B9" s="77">
        <f>B7-B8</f>
        <v>88512</v>
      </c>
    </row>
    <row r="10" spans="1:4" ht="13.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Table 1 Loans</vt:lpstr>
      <vt:lpstr>Table 2 Stock</vt:lpstr>
      <vt:lpstr>Table 3 Additions</vt:lpstr>
      <vt:lpstr>Table 4 Deletions</vt:lpstr>
      <vt:lpstr>Table 5 Reservations</vt:lpstr>
      <vt:lpstr>Table 6 Borrowers</vt:lpstr>
      <vt:lpstr>Sheet1</vt:lpstr>
      <vt:lpstr>Sheet2</vt:lpstr>
      <vt:lpstr>Sheet3</vt:lpstr>
      <vt:lpstr>'Table 1 Loans'!Print_Area</vt:lpstr>
      <vt:lpstr>'Table 2 Stock'!Print_Area</vt:lpstr>
    </vt:vector>
  </TitlesOfParts>
  <Company>LBB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Libraries IT</dc:creator>
  <cp:lastModifiedBy>Support</cp:lastModifiedBy>
  <cp:lastPrinted>2013-05-13T10:22:06Z</cp:lastPrinted>
  <dcterms:created xsi:type="dcterms:W3CDTF">2001-04-26T11:12:35Z</dcterms:created>
  <dcterms:modified xsi:type="dcterms:W3CDTF">2017-07-19T08:52:02Z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-1329667490</vt:i4>
  </property>
  <property fmtid="{D5CDD505-2E9C-101B-9397-08002B2CF9AE}" pid="3" name="_NewReviewCycle">
    <vt:lpwstr/>
  </property>
  <property fmtid="{D5CDD505-2E9C-101B-9397-08002B2CF9AE}" pid="4" name="_EmailSubject">
    <vt:lpwstr>Libraries datasets</vt:lpwstr>
  </property>
  <property fmtid="{D5CDD505-2E9C-101B-9397-08002B2CF9AE}" pid="5" name="_AuthorEmail">
    <vt:lpwstr>Catherine.Lusted@barnet.gov.uk</vt:lpwstr>
  </property>
  <property fmtid="{D5CDD505-2E9C-101B-9397-08002B2CF9AE}" pid="6" name="_AuthorEmailDisplayName">
    <vt:lpwstr>Lusted, Catherine</vt:lpwstr>
  </property>
  <property fmtid="{D5CDD505-2E9C-101B-9397-08002B2CF9AE}" pid="8" name="_PreviousAdHocReviewCycleID">
    <vt:i4>-1699180471</vt:i4>
  </property>
</Properties>
</file>